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3870B89B-1C69-074D-8579-A5C75639E8A3}" xr6:coauthVersionLast="47" xr6:coauthVersionMax="47" xr10:uidLastSave="{00000000-0000-0000-0000-000000000000}"/>
  <bookViews>
    <workbookView xWindow="0" yWindow="500" windowWidth="1630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K953" i="1" l="1"/>
  <c r="L953" i="1" s="1"/>
  <c r="K954" i="1"/>
  <c r="L954" i="1" s="1"/>
  <c r="K969" i="1"/>
  <c r="L969" i="1" s="1"/>
  <c r="K970" i="1"/>
  <c r="L970" i="1" s="1"/>
  <c r="K971" i="1"/>
  <c r="L971" i="1" s="1"/>
  <c r="K773" i="3"/>
  <c r="K780" i="3"/>
  <c r="L780" i="3" s="1"/>
  <c r="K968" i="1"/>
  <c r="L968" i="1" s="1"/>
  <c r="K933" i="1"/>
  <c r="L933" i="1" s="1"/>
  <c r="K932" i="1"/>
  <c r="L932" i="1" s="1"/>
  <c r="K934" i="1"/>
  <c r="L934" i="1" s="1"/>
  <c r="K935" i="1"/>
  <c r="L935" i="1" s="1"/>
  <c r="K936" i="1"/>
  <c r="L936" i="1" s="1"/>
  <c r="K937" i="1"/>
  <c r="L937" i="1" s="1"/>
  <c r="K938" i="1"/>
  <c r="L938" i="1" s="1"/>
  <c r="K939" i="1"/>
  <c r="K940" i="1"/>
  <c r="L940" i="1" s="1"/>
  <c r="K941" i="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72" i="1"/>
  <c r="L972" i="1" s="1"/>
  <c r="K973" i="1"/>
  <c r="L973" i="1" s="1"/>
  <c r="K974" i="1"/>
  <c r="L974" i="1" s="1"/>
  <c r="K975" i="1"/>
  <c r="L975" i="1" s="1"/>
  <c r="K976" i="1"/>
  <c r="L976" i="1" s="1"/>
  <c r="K977" i="1"/>
  <c r="L977" i="1" s="1"/>
  <c r="K978" i="1"/>
  <c r="L978" i="1" s="1"/>
  <c r="K979" i="1"/>
  <c r="L979" i="1" s="1"/>
  <c r="K980" i="1"/>
  <c r="L980" i="1" s="1"/>
  <c r="K981" i="1"/>
  <c r="L981" i="1" s="1"/>
  <c r="L939" i="1"/>
  <c r="L941" i="1"/>
  <c r="P979" i="1"/>
  <c r="P980" i="1"/>
  <c r="P981" i="1"/>
  <c r="K928" i="1"/>
  <c r="L928" i="1" s="1"/>
  <c r="K929" i="1"/>
  <c r="L929" i="1" s="1"/>
  <c r="K930" i="1"/>
  <c r="L930" i="1" s="1"/>
  <c r="K931" i="1"/>
  <c r="L931" i="1" s="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H924" i="1"/>
  <c r="H925" i="1"/>
  <c r="H926" i="1"/>
  <c r="AA875" i="1"/>
  <c r="F738" i="3"/>
  <c r="K924" i="1"/>
  <c r="L924" i="1" s="1"/>
  <c r="K925" i="1"/>
  <c r="L925" i="1" s="1"/>
  <c r="K926" i="1"/>
  <c r="L926" i="1" s="1"/>
  <c r="K927" i="1"/>
  <c r="L927" i="1" s="1"/>
  <c r="H923" i="1"/>
  <c r="K923" i="1"/>
  <c r="L923" i="1" s="1"/>
  <c r="S923" i="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2" i="1"/>
  <c r="L922" i="1" s="1"/>
  <c r="P922" i="1"/>
  <c r="S922" i="1"/>
  <c r="K921" i="1"/>
  <c r="L921" i="1" s="1"/>
  <c r="P921" i="1"/>
  <c r="T921" i="1" s="1"/>
  <c r="AA921" i="1" s="1"/>
  <c r="P920" i="1"/>
  <c r="T920" i="1" s="1"/>
  <c r="K745" i="3" s="1"/>
  <c r="P919" i="1"/>
  <c r="T919" i="1" s="1"/>
  <c r="K743" i="3" s="1"/>
  <c r="K918" i="1"/>
  <c r="L918" i="1" s="1"/>
  <c r="P918" i="1"/>
  <c r="T918" i="1" s="1"/>
  <c r="AA918" i="1" s="1"/>
  <c r="L917" i="1"/>
  <c r="P917" i="1"/>
  <c r="T917" i="1" s="1"/>
  <c r="AA917" i="1" s="1"/>
  <c r="K916" i="1"/>
  <c r="L916" i="1" s="1"/>
  <c r="P916" i="1"/>
  <c r="T916" i="1" s="1"/>
  <c r="K742" i="3" s="1"/>
  <c r="K915" i="1"/>
  <c r="L915" i="1" s="1"/>
  <c r="P915" i="1"/>
  <c r="T915" i="1" s="1"/>
  <c r="K741" i="3" s="1"/>
  <c r="K914" i="1"/>
  <c r="L914" i="1" s="1"/>
  <c r="P914" i="1"/>
  <c r="T914" i="1" s="1"/>
  <c r="K740" i="3" s="1"/>
  <c r="K913" i="1"/>
  <c r="L913" i="1" s="1"/>
  <c r="P913" i="1"/>
  <c r="T913" i="1" s="1"/>
  <c r="AA913" i="1" s="1"/>
  <c r="K912" i="1"/>
  <c r="L912" i="1" s="1"/>
  <c r="P912" i="1"/>
  <c r="T912" i="1" s="1"/>
  <c r="AA912" i="1" s="1"/>
  <c r="L911" i="1"/>
  <c r="P911" i="1"/>
  <c r="T911" i="1" s="1"/>
  <c r="AA911" i="1" s="1"/>
  <c r="L910" i="1"/>
  <c r="P910" i="1"/>
  <c r="T910" i="1" s="1"/>
  <c r="AA910" i="1" s="1"/>
  <c r="K909" i="1"/>
  <c r="L909" i="1" s="1"/>
  <c r="P909" i="1"/>
  <c r="T909" i="1" s="1"/>
  <c r="AA909" i="1" s="1"/>
  <c r="L908" i="1"/>
  <c r="P908" i="1"/>
  <c r="T908" i="1" s="1"/>
  <c r="U908" i="1" s="1"/>
  <c r="L907" i="1"/>
  <c r="P907" i="1"/>
  <c r="T907" i="1" s="1"/>
  <c r="AA907" i="1" s="1"/>
  <c r="L906" i="1"/>
  <c r="P906" i="1"/>
  <c r="T906" i="1" s="1"/>
  <c r="AA906" i="1" s="1"/>
  <c r="L905" i="1"/>
  <c r="P905" i="1"/>
  <c r="T905" i="1" s="1"/>
  <c r="AA905" i="1" s="1"/>
  <c r="L904" i="1"/>
  <c r="P904" i="1"/>
  <c r="T904" i="1" s="1"/>
  <c r="AA904" i="1" s="1"/>
  <c r="L903" i="1"/>
  <c r="P903" i="1"/>
  <c r="T903" i="1" s="1"/>
  <c r="AA903" i="1" s="1"/>
  <c r="L902" i="1"/>
  <c r="P902" i="1"/>
  <c r="T902" i="1" s="1"/>
  <c r="AA902" i="1" s="1"/>
  <c r="K901" i="1"/>
  <c r="L901" i="1" s="1"/>
  <c r="P901" i="1"/>
  <c r="T901" i="1" s="1"/>
  <c r="AA901" i="1" s="1"/>
  <c r="K900" i="1"/>
  <c r="L900" i="1" s="1"/>
  <c r="P900" i="1"/>
  <c r="T900" i="1" s="1"/>
  <c r="AA900" i="1" s="1"/>
  <c r="K899" i="1"/>
  <c r="L899" i="1" s="1"/>
  <c r="P899" i="1"/>
  <c r="T899" i="1" s="1"/>
  <c r="AA899" i="1" s="1"/>
  <c r="L898" i="1"/>
  <c r="P898" i="1"/>
  <c r="T898" i="1" s="1"/>
  <c r="AA898" i="1" s="1"/>
  <c r="K897" i="1"/>
  <c r="L897" i="1" s="1"/>
  <c r="P897" i="1"/>
  <c r="T897" i="1" s="1"/>
  <c r="K734" i="3" s="1"/>
  <c r="L896" i="1"/>
  <c r="P896" i="1"/>
  <c r="T896" i="1" s="1"/>
  <c r="AA896" i="1" s="1"/>
  <c r="L895" i="1"/>
  <c r="P895" i="1"/>
  <c r="T895" i="1" s="1"/>
  <c r="AA895" i="1" s="1"/>
  <c r="K858" i="1"/>
  <c r="L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P893" i="1"/>
  <c r="T893" i="1" s="1"/>
  <c r="AA893" i="1" s="1"/>
  <c r="L892" i="1"/>
  <c r="P892" i="1"/>
  <c r="S892" i="1"/>
  <c r="Z892" i="1" s="1"/>
  <c r="L891" i="1"/>
  <c r="T891" i="1"/>
  <c r="AA891" i="1" s="1"/>
  <c r="L890" i="1"/>
  <c r="P890" i="1"/>
  <c r="T890" i="1" s="1"/>
  <c r="AA890" i="1" s="1"/>
  <c r="Z890" i="1"/>
  <c r="K889" i="1"/>
  <c r="L889" i="1" s="1"/>
  <c r="P889" i="1"/>
  <c r="T889" i="1" s="1"/>
  <c r="AA889" i="1" s="1"/>
  <c r="K888" i="1"/>
  <c r="L888" i="1" s="1"/>
  <c r="P888" i="1"/>
  <c r="T888" i="1" s="1"/>
  <c r="AA888" i="1" s="1"/>
  <c r="L887" i="1"/>
  <c r="P887" i="1"/>
  <c r="T887" i="1" s="1"/>
  <c r="AA887" i="1" s="1"/>
  <c r="K886" i="1"/>
  <c r="L886" i="1" s="1"/>
  <c r="P886" i="1"/>
  <c r="T886" i="1" s="1"/>
  <c r="AA886" i="1" s="1"/>
  <c r="K885" i="1"/>
  <c r="L885" i="1" s="1"/>
  <c r="AB885" i="1" s="1"/>
  <c r="P885" i="1"/>
  <c r="T885" i="1" s="1"/>
  <c r="K733" i="3" s="1"/>
  <c r="K884" i="1"/>
  <c r="L884" i="1" s="1"/>
  <c r="P884" i="1"/>
  <c r="T884" i="1" s="1"/>
  <c r="AA884" i="1" s="1"/>
  <c r="L883" i="1"/>
  <c r="P883" i="1"/>
  <c r="T883" i="1" s="1"/>
  <c r="AA883" i="1" s="1"/>
  <c r="K882" i="1"/>
  <c r="L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8"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AA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AB34" i="1" s="1"/>
  <c r="S34" i="1"/>
  <c r="T34" i="1" s="1"/>
  <c r="K470" i="3" s="1"/>
  <c r="H35" i="1"/>
  <c r="K35" i="1"/>
  <c r="L35" i="1" s="1"/>
  <c r="S35" i="1"/>
  <c r="T35" i="1" s="1"/>
  <c r="K141" i="3" s="1"/>
  <c r="H36" i="1"/>
  <c r="K36" i="1"/>
  <c r="L36" i="1" s="1"/>
  <c r="S36" i="1"/>
  <c r="T36" i="1" s="1"/>
  <c r="K356" i="3" s="1"/>
  <c r="H37" i="1"/>
  <c r="K37" i="1"/>
  <c r="L37" i="1" s="1"/>
  <c r="S37" i="1"/>
  <c r="T37" i="1" s="1"/>
  <c r="AA37" i="1" s="1"/>
  <c r="H38" i="1"/>
  <c r="K38" i="1"/>
  <c r="L38" i="1" s="1"/>
  <c r="AB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AB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AB46" i="1" s="1"/>
  <c r="S46" i="1"/>
  <c r="T46" i="1" s="1"/>
  <c r="K360" i="3" s="1"/>
  <c r="H47" i="1"/>
  <c r="K47" i="1"/>
  <c r="L47" i="1" s="1"/>
  <c r="S47" i="1"/>
  <c r="T47" i="1" s="1"/>
  <c r="K140" i="3" s="1"/>
  <c r="H48" i="1"/>
  <c r="K48" i="1"/>
  <c r="L48" i="1" s="1"/>
  <c r="S48" i="1"/>
  <c r="T48" i="1" s="1"/>
  <c r="K134" i="3" s="1"/>
  <c r="H49" i="1"/>
  <c r="K49" i="1"/>
  <c r="L49" i="1" s="1"/>
  <c r="S49" i="1"/>
  <c r="T49" i="1" s="1"/>
  <c r="AA49" i="1" s="1"/>
  <c r="H50" i="1"/>
  <c r="K50" i="1"/>
  <c r="L50" i="1" s="1"/>
  <c r="AB50" i="1" s="1"/>
  <c r="S50" i="1"/>
  <c r="T50" i="1" s="1"/>
  <c r="AA50" i="1" s="1"/>
  <c r="H51" i="1"/>
  <c r="K51" i="1"/>
  <c r="L51" i="1" s="1"/>
  <c r="S51" i="1"/>
  <c r="T51" i="1" s="1"/>
  <c r="K128" i="3" s="1"/>
  <c r="H52" i="1"/>
  <c r="K52" i="1"/>
  <c r="L52" i="1" s="1"/>
  <c r="S52" i="1"/>
  <c r="T52" i="1" s="1"/>
  <c r="AA52" i="1" s="1"/>
  <c r="H53" i="1"/>
  <c r="K53" i="1"/>
  <c r="L53" i="1" s="1"/>
  <c r="S53" i="1"/>
  <c r="T53" i="1" s="1"/>
  <c r="AA53" i="1" s="1"/>
  <c r="H54" i="1"/>
  <c r="K54" i="1"/>
  <c r="L54" i="1" s="1"/>
  <c r="AB54" i="1" s="1"/>
  <c r="S54" i="1"/>
  <c r="T54" i="1" s="1"/>
  <c r="AA54" i="1" s="1"/>
  <c r="H55" i="1"/>
  <c r="K55" i="1"/>
  <c r="L55" i="1" s="1"/>
  <c r="S55" i="1"/>
  <c r="T55" i="1" s="1"/>
  <c r="AA55" i="1" s="1"/>
  <c r="H56" i="1"/>
  <c r="K56" i="1"/>
  <c r="L56" i="1" s="1"/>
  <c r="S56" i="1"/>
  <c r="T56" i="1" s="1"/>
  <c r="K658" i="3" s="1"/>
  <c r="H57" i="1"/>
  <c r="K57" i="1"/>
  <c r="L57" i="1" s="1"/>
  <c r="S57" i="1"/>
  <c r="T57" i="1" s="1"/>
  <c r="AA57" i="1" s="1"/>
  <c r="H58" i="1"/>
  <c r="K58" i="1"/>
  <c r="L58" i="1" s="1"/>
  <c r="AB58" i="1" s="1"/>
  <c r="S58" i="1"/>
  <c r="T58" i="1" s="1"/>
  <c r="AA58" i="1" s="1"/>
  <c r="H59" i="1"/>
  <c r="K59" i="1"/>
  <c r="L59" i="1" s="1"/>
  <c r="S59" i="1"/>
  <c r="T59" i="1" s="1"/>
  <c r="K6" i="3" s="1"/>
  <c r="H60" i="1"/>
  <c r="K60" i="1"/>
  <c r="L60" i="1" s="1"/>
  <c r="S60" i="1"/>
  <c r="T60" i="1" s="1"/>
  <c r="K343" i="3" s="1"/>
  <c r="H61" i="1"/>
  <c r="K61" i="1"/>
  <c r="L61" i="1" s="1"/>
  <c r="S61" i="1"/>
  <c r="T61" i="1" s="1"/>
  <c r="AA61" i="1" s="1"/>
  <c r="H62" i="1"/>
  <c r="L62" i="1"/>
  <c r="AB62" i="1" s="1"/>
  <c r="S62" i="1"/>
  <c r="T62" i="1" s="1"/>
  <c r="K242" i="3" s="1"/>
  <c r="H63" i="1"/>
  <c r="K63" i="1"/>
  <c r="L63" i="1" s="1"/>
  <c r="S63" i="1"/>
  <c r="T63" i="1" s="1"/>
  <c r="K715" i="3" s="1"/>
  <c r="H64" i="1"/>
  <c r="K64" i="1"/>
  <c r="L64" i="1" s="1"/>
  <c r="S64" i="1"/>
  <c r="T64" i="1" s="1"/>
  <c r="K188" i="3" s="1"/>
  <c r="H65" i="1"/>
  <c r="K65" i="1"/>
  <c r="L65" i="1" s="1"/>
  <c r="S65" i="1"/>
  <c r="T65" i="1" s="1"/>
  <c r="K285" i="3" s="1"/>
  <c r="H66" i="1"/>
  <c r="K66" i="1"/>
  <c r="L66" i="1" s="1"/>
  <c r="AB66" i="1" s="1"/>
  <c r="S66" i="1"/>
  <c r="T66" i="1" s="1"/>
  <c r="K208" i="3" s="1"/>
  <c r="H67" i="1"/>
  <c r="K67" i="1"/>
  <c r="L67" i="1" s="1"/>
  <c r="S67" i="1"/>
  <c r="T67" i="1" s="1"/>
  <c r="K216" i="3" s="1"/>
  <c r="H68" i="1"/>
  <c r="K68" i="1"/>
  <c r="L68" i="1" s="1"/>
  <c r="S68" i="1"/>
  <c r="T68" i="1" s="1"/>
  <c r="K545" i="3" s="1"/>
  <c r="H69" i="1"/>
  <c r="K69" i="1"/>
  <c r="L69" i="1" s="1"/>
  <c r="S69" i="1"/>
  <c r="T69" i="1" s="1"/>
  <c r="K280" i="3" s="1"/>
  <c r="H70" i="1"/>
  <c r="K70" i="1"/>
  <c r="L70" i="1" s="1"/>
  <c r="AB70" i="1" s="1"/>
  <c r="S70" i="1"/>
  <c r="T70" i="1" s="1"/>
  <c r="K295" i="3" s="1"/>
  <c r="H71" i="1"/>
  <c r="K71" i="1"/>
  <c r="L71" i="1" s="1"/>
  <c r="S71" i="1"/>
  <c r="T71" i="1" s="1"/>
  <c r="K518" i="3" s="1"/>
  <c r="H72" i="1"/>
  <c r="K72" i="1"/>
  <c r="L72" i="1" s="1"/>
  <c r="S72" i="1"/>
  <c r="T72" i="1" s="1"/>
  <c r="K215" i="3" s="1"/>
  <c r="H73" i="1"/>
  <c r="K73" i="1"/>
  <c r="L73" i="1" s="1"/>
  <c r="S73" i="1"/>
  <c r="T73" i="1" s="1"/>
  <c r="AA73" i="1" s="1"/>
  <c r="H74" i="1"/>
  <c r="K74" i="1"/>
  <c r="L74" i="1" s="1"/>
  <c r="AB74" i="1" s="1"/>
  <c r="S74" i="1"/>
  <c r="T74" i="1" s="1"/>
  <c r="K492" i="3" s="1"/>
  <c r="H75" i="1"/>
  <c r="K75" i="1"/>
  <c r="L75" i="1" s="1"/>
  <c r="S75" i="1"/>
  <c r="T75" i="1" s="1"/>
  <c r="K183" i="3" s="1"/>
  <c r="H76" i="1"/>
  <c r="K76" i="1"/>
  <c r="L76" i="1" s="1"/>
  <c r="S76" i="1"/>
  <c r="T76" i="1" s="1"/>
  <c r="K319" i="3" s="1"/>
  <c r="H77" i="1"/>
  <c r="K77" i="1"/>
  <c r="L77" i="1" s="1"/>
  <c r="S77" i="1"/>
  <c r="T77" i="1" s="1"/>
  <c r="K296" i="3" s="1"/>
  <c r="H78" i="1"/>
  <c r="K78" i="1"/>
  <c r="L78" i="1" s="1"/>
  <c r="AB78" i="1" s="1"/>
  <c r="S78" i="1"/>
  <c r="T78" i="1" s="1"/>
  <c r="AA78" i="1" s="1"/>
  <c r="H79" i="1"/>
  <c r="K79" i="1"/>
  <c r="L79" i="1" s="1"/>
  <c r="S79" i="1"/>
  <c r="T79" i="1" s="1"/>
  <c r="AA79" i="1" s="1"/>
  <c r="H80" i="1"/>
  <c r="K80" i="1"/>
  <c r="L80" i="1" s="1"/>
  <c r="S80" i="1"/>
  <c r="T80" i="1" s="1"/>
  <c r="K190" i="3" s="1"/>
  <c r="H81" i="1"/>
  <c r="K81" i="1"/>
  <c r="L81" i="1" s="1"/>
  <c r="S81" i="1"/>
  <c r="T81" i="1" s="1"/>
  <c r="AA81" i="1" s="1"/>
  <c r="H82" i="1"/>
  <c r="K82" i="1"/>
  <c r="L82" i="1" s="1"/>
  <c r="AB82" i="1" s="1"/>
  <c r="S82" i="1"/>
  <c r="T82" i="1" s="1"/>
  <c r="K632" i="3" s="1"/>
  <c r="H83" i="1"/>
  <c r="K83" i="1"/>
  <c r="L83" i="1" s="1"/>
  <c r="S83" i="1"/>
  <c r="T83" i="1" s="1"/>
  <c r="AA83" i="1" s="1"/>
  <c r="H84" i="1"/>
  <c r="K84" i="1"/>
  <c r="L84" i="1" s="1"/>
  <c r="S84" i="1"/>
  <c r="T84" i="1" s="1"/>
  <c r="AA84" i="1" s="1"/>
  <c r="H85" i="1"/>
  <c r="K85" i="1"/>
  <c r="L85" i="1" s="1"/>
  <c r="S85" i="1"/>
  <c r="T85" i="1" s="1"/>
  <c r="AA85" i="1" s="1"/>
  <c r="H86" i="1"/>
  <c r="K86" i="1"/>
  <c r="L86" i="1" s="1"/>
  <c r="AB86" i="1" s="1"/>
  <c r="S86" i="1"/>
  <c r="T86" i="1" s="1"/>
  <c r="AA86" i="1" s="1"/>
  <c r="H87" i="1"/>
  <c r="K87" i="1"/>
  <c r="L87" i="1" s="1"/>
  <c r="S87" i="1"/>
  <c r="T87" i="1" s="1"/>
  <c r="AA87" i="1" s="1"/>
  <c r="H88" i="1"/>
  <c r="K88" i="1"/>
  <c r="L88" i="1" s="1"/>
  <c r="S88" i="1"/>
  <c r="T88" i="1" s="1"/>
  <c r="K478" i="3" s="1"/>
  <c r="H89" i="1"/>
  <c r="K89" i="1"/>
  <c r="L89" i="1" s="1"/>
  <c r="S89" i="1"/>
  <c r="T89" i="1" s="1"/>
  <c r="K581" i="3" s="1"/>
  <c r="H90" i="1"/>
  <c r="K90" i="1"/>
  <c r="L90" i="1" s="1"/>
  <c r="AB90" i="1" s="1"/>
  <c r="S90" i="1"/>
  <c r="T90" i="1" s="1"/>
  <c r="K284" i="3" s="1"/>
  <c r="H91" i="1"/>
  <c r="K91" i="1"/>
  <c r="L91" i="1" s="1"/>
  <c r="S91" i="1"/>
  <c r="T91" i="1" s="1"/>
  <c r="K501" i="3" s="1"/>
  <c r="H92" i="1"/>
  <c r="K92" i="1"/>
  <c r="L92" i="1" s="1"/>
  <c r="S92" i="1"/>
  <c r="T92" i="1" s="1"/>
  <c r="AA92" i="1" s="1"/>
  <c r="H93" i="1"/>
  <c r="K93" i="1"/>
  <c r="L93" i="1" s="1"/>
  <c r="S93" i="1"/>
  <c r="T93" i="1" s="1"/>
  <c r="K416" i="3" s="1"/>
  <c r="H94" i="1"/>
  <c r="K94" i="1"/>
  <c r="L94" i="1" s="1"/>
  <c r="AB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AB98" i="1" s="1"/>
  <c r="S98" i="1"/>
  <c r="T98" i="1" s="1"/>
  <c r="K546" i="3" s="1"/>
  <c r="H99" i="1"/>
  <c r="K99" i="1"/>
  <c r="L99" i="1" s="1"/>
  <c r="S99" i="1"/>
  <c r="T99" i="1" s="1"/>
  <c r="K451" i="3" s="1"/>
  <c r="H100" i="1"/>
  <c r="K100" i="1"/>
  <c r="L100" i="1" s="1"/>
  <c r="S100" i="1"/>
  <c r="T100" i="1" s="1"/>
  <c r="K283" i="3" s="1"/>
  <c r="H101" i="1"/>
  <c r="K101" i="1"/>
  <c r="L101" i="1" s="1"/>
  <c r="S101" i="1"/>
  <c r="T101" i="1" s="1"/>
  <c r="K189" i="3" s="1"/>
  <c r="H102" i="1"/>
  <c r="K102" i="1"/>
  <c r="L102" i="1" s="1"/>
  <c r="AB102" i="1" s="1"/>
  <c r="S102" i="1"/>
  <c r="T102" i="1" s="1"/>
  <c r="K330" i="3" s="1"/>
  <c r="H103" i="1"/>
  <c r="L103" i="1"/>
  <c r="S103" i="1"/>
  <c r="T103" i="1" s="1"/>
  <c r="K481" i="3" s="1"/>
  <c r="H104" i="1"/>
  <c r="K104" i="1"/>
  <c r="L104" i="1" s="1"/>
  <c r="S104" i="1"/>
  <c r="T104" i="1" s="1"/>
  <c r="K523" i="3" s="1"/>
  <c r="H105" i="1"/>
  <c r="K105" i="1"/>
  <c r="L105" i="1" s="1"/>
  <c r="S105" i="1"/>
  <c r="T105" i="1" s="1"/>
  <c r="AA105" i="1" s="1"/>
  <c r="H106" i="1"/>
  <c r="K106" i="1"/>
  <c r="L106" i="1" s="1"/>
  <c r="AB106" i="1" s="1"/>
  <c r="S106" i="1"/>
  <c r="T106" i="1" s="1"/>
  <c r="K286" i="3" s="1"/>
  <c r="H107" i="1"/>
  <c r="K107" i="1"/>
  <c r="L107" i="1" s="1"/>
  <c r="S107" i="1"/>
  <c r="T107" i="1" s="1"/>
  <c r="AA107" i="1" s="1"/>
  <c r="H108" i="1"/>
  <c r="K108" i="1"/>
  <c r="L108" i="1" s="1"/>
  <c r="S108" i="1"/>
  <c r="T108" i="1" s="1"/>
  <c r="K493" i="3" s="1"/>
  <c r="H109" i="1"/>
  <c r="K109" i="1"/>
  <c r="L109" i="1" s="1"/>
  <c r="S109" i="1"/>
  <c r="T109" i="1" s="1"/>
  <c r="K347" i="3" s="1"/>
  <c r="H110" i="1"/>
  <c r="K110" i="1"/>
  <c r="L110" i="1" s="1"/>
  <c r="AB110" i="1" s="1"/>
  <c r="S110" i="1"/>
  <c r="T110" i="1" s="1"/>
  <c r="K323" i="3" s="1"/>
  <c r="H111" i="1"/>
  <c r="K111" i="1"/>
  <c r="L111" i="1" s="1"/>
  <c r="S111" i="1"/>
  <c r="T111" i="1" s="1"/>
  <c r="K238" i="3" s="1"/>
  <c r="H112" i="1"/>
  <c r="K112" i="1"/>
  <c r="L112" i="1" s="1"/>
  <c r="S112" i="1"/>
  <c r="T112" i="1" s="1"/>
  <c r="K614" i="3" s="1"/>
  <c r="H113" i="1"/>
  <c r="L113" i="1"/>
  <c r="S113" i="1"/>
  <c r="T113" i="1" s="1"/>
  <c r="AA113" i="1" s="1"/>
  <c r="H114" i="1"/>
  <c r="K114" i="1"/>
  <c r="L114" i="1" s="1"/>
  <c r="AB114" i="1" s="1"/>
  <c r="S114" i="1"/>
  <c r="T114" i="1" s="1"/>
  <c r="K282" i="3" s="1"/>
  <c r="H115" i="1"/>
  <c r="K115" i="1"/>
  <c r="L115" i="1" s="1"/>
  <c r="S115" i="1"/>
  <c r="T115" i="1" s="1"/>
  <c r="K547" i="3" s="1"/>
  <c r="H116" i="1"/>
  <c r="K116" i="1"/>
  <c r="L116" i="1" s="1"/>
  <c r="S116" i="1"/>
  <c r="T116" i="1" s="1"/>
  <c r="AA116" i="1" s="1"/>
  <c r="H117" i="1"/>
  <c r="K117" i="1"/>
  <c r="L117" i="1" s="1"/>
  <c r="S117" i="1"/>
  <c r="T117" i="1" s="1"/>
  <c r="K248" i="3" s="1"/>
  <c r="H118" i="1"/>
  <c r="K118" i="1"/>
  <c r="L118" i="1" s="1"/>
  <c r="AB118" i="1" s="1"/>
  <c r="S118" i="1"/>
  <c r="T118" i="1" s="1"/>
  <c r="AA118" i="1" s="1"/>
  <c r="H119" i="1"/>
  <c r="K119" i="1"/>
  <c r="L119" i="1" s="1"/>
  <c r="S119" i="1"/>
  <c r="T119" i="1" s="1"/>
  <c r="K212" i="3" s="1"/>
  <c r="H120" i="1"/>
  <c r="K120" i="1"/>
  <c r="L120" i="1" s="1"/>
  <c r="S120" i="1"/>
  <c r="T120" i="1" s="1"/>
  <c r="AA120" i="1" s="1"/>
  <c r="H121" i="1"/>
  <c r="K121" i="1"/>
  <c r="L121" i="1" s="1"/>
  <c r="S121" i="1"/>
  <c r="T121" i="1" s="1"/>
  <c r="K317" i="3" s="1"/>
  <c r="H122" i="1"/>
  <c r="K122" i="1"/>
  <c r="S122" i="1"/>
  <c r="T122" i="1" s="1"/>
  <c r="AA122" i="1" s="1"/>
  <c r="H123" i="1"/>
  <c r="K123" i="1"/>
  <c r="L123" i="1" s="1"/>
  <c r="S123" i="1"/>
  <c r="T123" i="1" s="1"/>
  <c r="K548" i="3" s="1"/>
  <c r="H124" i="1"/>
  <c r="K124" i="1"/>
  <c r="L124" i="1" s="1"/>
  <c r="S124" i="1"/>
  <c r="T124" i="1" s="1"/>
  <c r="K206" i="3" s="1"/>
  <c r="H125" i="1"/>
  <c r="K125" i="1"/>
  <c r="L125" i="1" s="1"/>
  <c r="S125" i="1"/>
  <c r="T125" i="1" s="1"/>
  <c r="K143" i="3" s="1"/>
  <c r="H126" i="1"/>
  <c r="K126" i="1"/>
  <c r="L126" i="1" s="1"/>
  <c r="AB126" i="1" s="1"/>
  <c r="S126" i="1"/>
  <c r="T126" i="1" s="1"/>
  <c r="AA126" i="1" s="1"/>
  <c r="H127" i="1"/>
  <c r="K127" i="1"/>
  <c r="L127" i="1" s="1"/>
  <c r="S127" i="1"/>
  <c r="T127" i="1" s="1"/>
  <c r="AA127" i="1" s="1"/>
  <c r="H128" i="1"/>
  <c r="K128" i="1"/>
  <c r="L128" i="1" s="1"/>
  <c r="S128" i="1"/>
  <c r="T128" i="1" s="1"/>
  <c r="K582" i="3" s="1"/>
  <c r="H129" i="1"/>
  <c r="K129" i="1"/>
  <c r="L129" i="1" s="1"/>
  <c r="S129" i="1"/>
  <c r="T129" i="1" s="1"/>
  <c r="AA129" i="1" s="1"/>
  <c r="H130" i="1"/>
  <c r="K130" i="1"/>
  <c r="L130" i="1" s="1"/>
  <c r="AB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AB134" i="1" s="1"/>
  <c r="S134" i="1"/>
  <c r="T134" i="1" s="1"/>
  <c r="AA134" i="1" s="1"/>
  <c r="H135" i="1"/>
  <c r="K135" i="1"/>
  <c r="L135" i="1" s="1"/>
  <c r="S135" i="1"/>
  <c r="T135" i="1" s="1"/>
  <c r="K549" i="3" s="1"/>
  <c r="H136" i="1"/>
  <c r="K136" i="1"/>
  <c r="L136" i="1" s="1"/>
  <c r="S136" i="1"/>
  <c r="T136" i="1" s="1"/>
  <c r="AA136" i="1" s="1"/>
  <c r="H137" i="1"/>
  <c r="K137" i="1"/>
  <c r="L137" i="1" s="1"/>
  <c r="S137" i="1"/>
  <c r="T137" i="1" s="1"/>
  <c r="AA137" i="1" s="1"/>
  <c r="H138" i="1"/>
  <c r="K138" i="1"/>
  <c r="L138" i="1" s="1"/>
  <c r="AB138" i="1" s="1"/>
  <c r="S138" i="1"/>
  <c r="T138" i="1" s="1"/>
  <c r="AA138" i="1" s="1"/>
  <c r="H139" i="1"/>
  <c r="K139" i="1"/>
  <c r="L139" i="1" s="1"/>
  <c r="S139" i="1"/>
  <c r="T139" i="1" s="1"/>
  <c r="AA139" i="1" s="1"/>
  <c r="H140" i="1"/>
  <c r="K140" i="1"/>
  <c r="L140" i="1" s="1"/>
  <c r="S140" i="1"/>
  <c r="T140" i="1" s="1"/>
  <c r="K243" i="3" s="1"/>
  <c r="H141" i="1"/>
  <c r="K141" i="1"/>
  <c r="L141" i="1" s="1"/>
  <c r="S141" i="1"/>
  <c r="T141" i="1" s="1"/>
  <c r="K144" i="3" s="1"/>
  <c r="H142" i="1"/>
  <c r="K142" i="1"/>
  <c r="L142" i="1" s="1"/>
  <c r="AB142" i="1" s="1"/>
  <c r="S142" i="1"/>
  <c r="T142" i="1" s="1"/>
  <c r="AA142" i="1" s="1"/>
  <c r="H143" i="1"/>
  <c r="K143" i="1"/>
  <c r="L143" i="1" s="1"/>
  <c r="S143" i="1"/>
  <c r="T143" i="1" s="1"/>
  <c r="K89" i="3" s="1"/>
  <c r="H144" i="1"/>
  <c r="K144" i="1"/>
  <c r="L144" i="1" s="1"/>
  <c r="S144" i="1"/>
  <c r="T144" i="1" s="1"/>
  <c r="AA144" i="1" s="1"/>
  <c r="H145" i="1"/>
  <c r="K145" i="1"/>
  <c r="L145" i="1" s="1"/>
  <c r="S145" i="1"/>
  <c r="T145" i="1" s="1"/>
  <c r="K90" i="3" s="1"/>
  <c r="H146" i="1"/>
  <c r="K146" i="1"/>
  <c r="L146" i="1" s="1"/>
  <c r="AB146" i="1" s="1"/>
  <c r="S146" i="1"/>
  <c r="T146" i="1" s="1"/>
  <c r="AA146" i="1" s="1"/>
  <c r="H147" i="1"/>
  <c r="K147" i="1"/>
  <c r="L147" i="1" s="1"/>
  <c r="S147" i="1"/>
  <c r="T147" i="1" s="1"/>
  <c r="K550" i="3" s="1"/>
  <c r="H148" i="1"/>
  <c r="K148" i="1"/>
  <c r="L148" i="1" s="1"/>
  <c r="S148" i="1"/>
  <c r="T148" i="1" s="1"/>
  <c r="K104" i="3" s="1"/>
  <c r="H149" i="1"/>
  <c r="K149" i="1"/>
  <c r="L149" i="1" s="1"/>
  <c r="S149" i="1"/>
  <c r="T149" i="1" s="1"/>
  <c r="K103" i="3" s="1"/>
  <c r="H150" i="1"/>
  <c r="K150" i="1"/>
  <c r="L150" i="1" s="1"/>
  <c r="AB150" i="1" s="1"/>
  <c r="S150" i="1"/>
  <c r="T150" i="1" s="1"/>
  <c r="AA150" i="1" s="1"/>
  <c r="H151" i="1"/>
  <c r="K151" i="1"/>
  <c r="L151" i="1" s="1"/>
  <c r="S151" i="1"/>
  <c r="T151" i="1" s="1"/>
  <c r="AA151" i="1" s="1"/>
  <c r="H152" i="1"/>
  <c r="K152" i="1"/>
  <c r="L152" i="1" s="1"/>
  <c r="S152" i="1"/>
  <c r="T152" i="1" s="1"/>
  <c r="AA152" i="1" s="1"/>
  <c r="H153" i="1"/>
  <c r="K153" i="1"/>
  <c r="L153" i="1" s="1"/>
  <c r="S153" i="1"/>
  <c r="T153" i="1" s="1"/>
  <c r="AA153" i="1" s="1"/>
  <c r="H154" i="1"/>
  <c r="K154" i="1"/>
  <c r="L154" i="1" s="1"/>
  <c r="AB154" i="1" s="1"/>
  <c r="S154" i="1"/>
  <c r="T154" i="1" s="1"/>
  <c r="AA154" i="1" s="1"/>
  <c r="H155" i="1"/>
  <c r="K155" i="1"/>
  <c r="L155" i="1" s="1"/>
  <c r="S155" i="1"/>
  <c r="T155" i="1" s="1"/>
  <c r="K102" i="3" s="1"/>
  <c r="H156" i="1"/>
  <c r="K156" i="1"/>
  <c r="L156" i="1" s="1"/>
  <c r="S156" i="1"/>
  <c r="T156" i="1" s="1"/>
  <c r="K551" i="3" s="1"/>
  <c r="H157" i="1"/>
  <c r="K157" i="1"/>
  <c r="L157" i="1" s="1"/>
  <c r="S157" i="1"/>
  <c r="T157" i="1" s="1"/>
  <c r="AA157" i="1" s="1"/>
  <c r="H158" i="1"/>
  <c r="K158" i="1"/>
  <c r="L158" i="1" s="1"/>
  <c r="AB158" i="1" s="1"/>
  <c r="S158" i="1"/>
  <c r="T158" i="1" s="1"/>
  <c r="K736" i="3" s="1"/>
  <c r="H159" i="1"/>
  <c r="K159" i="1"/>
  <c r="L159" i="1" s="1"/>
  <c r="S159" i="1"/>
  <c r="T159" i="1" s="1"/>
  <c r="K101" i="3" s="1"/>
  <c r="H160" i="1"/>
  <c r="K160" i="1"/>
  <c r="L160" i="1" s="1"/>
  <c r="S160" i="1"/>
  <c r="T160" i="1" s="1"/>
  <c r="AA160" i="1" s="1"/>
  <c r="H161" i="1"/>
  <c r="K161" i="1"/>
  <c r="L161" i="1" s="1"/>
  <c r="S161" i="1"/>
  <c r="T161" i="1" s="1"/>
  <c r="AA161" i="1" s="1"/>
  <c r="H162" i="1"/>
  <c r="K162" i="1"/>
  <c r="L162" i="1" s="1"/>
  <c r="AB162" i="1" s="1"/>
  <c r="S162" i="1"/>
  <c r="T162" i="1" s="1"/>
  <c r="K611" i="3" s="1"/>
  <c r="H163" i="1"/>
  <c r="K163" i="1"/>
  <c r="L163" i="1" s="1"/>
  <c r="S163" i="1"/>
  <c r="T163" i="1" s="1"/>
  <c r="AA163" i="1" s="1"/>
  <c r="H164" i="1"/>
  <c r="K164" i="1"/>
  <c r="L164" i="1" s="1"/>
  <c r="S164" i="1"/>
  <c r="T164" i="1" s="1"/>
  <c r="K554" i="3" s="1"/>
  <c r="H165" i="1"/>
  <c r="K165" i="1"/>
  <c r="L165" i="1" s="1"/>
  <c r="S165" i="1"/>
  <c r="T165" i="1" s="1"/>
  <c r="K174" i="3" s="1"/>
  <c r="H166" i="1"/>
  <c r="K166" i="1"/>
  <c r="L166" i="1" s="1"/>
  <c r="AB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AB170" i="1" s="1"/>
  <c r="S170" i="1"/>
  <c r="T170" i="1" s="1"/>
  <c r="K175" i="3" s="1"/>
  <c r="H171" i="1"/>
  <c r="K171" i="1"/>
  <c r="L171" i="1" s="1"/>
  <c r="S171" i="1"/>
  <c r="T171" i="1" s="1"/>
  <c r="AA171" i="1" s="1"/>
  <c r="H172" i="1"/>
  <c r="K172" i="1"/>
  <c r="L172" i="1" s="1"/>
  <c r="S172" i="1"/>
  <c r="T172" i="1" s="1"/>
  <c r="K96" i="3" s="1"/>
  <c r="H173" i="1"/>
  <c r="K173" i="1"/>
  <c r="L173" i="1" s="1"/>
  <c r="S173" i="1"/>
  <c r="T173" i="1" s="1"/>
  <c r="K94" i="3" s="1"/>
  <c r="H174" i="1"/>
  <c r="K174" i="1"/>
  <c r="L174" i="1" s="1"/>
  <c r="AB174" i="1" s="1"/>
  <c r="S174" i="1"/>
  <c r="T174" i="1" s="1"/>
  <c r="K95" i="3" s="1"/>
  <c r="H175" i="1"/>
  <c r="K175" i="1"/>
  <c r="L175" i="1" s="1"/>
  <c r="S175" i="1"/>
  <c r="T175" i="1" s="1"/>
  <c r="AA175" i="1" s="1"/>
  <c r="H176" i="1"/>
  <c r="K176" i="1"/>
  <c r="L176" i="1" s="1"/>
  <c r="S176" i="1"/>
  <c r="T176" i="1" s="1"/>
  <c r="K93" i="3" s="1"/>
  <c r="H177" i="1"/>
  <c r="K177" i="1"/>
  <c r="L177" i="1" s="1"/>
  <c r="S177" i="1"/>
  <c r="T177" i="1" s="1"/>
  <c r="K748" i="3" s="1"/>
  <c r="H178" i="1"/>
  <c r="K178" i="1"/>
  <c r="L178" i="1" s="1"/>
  <c r="AB178" i="1" s="1"/>
  <c r="S178" i="1"/>
  <c r="T178" i="1" s="1"/>
  <c r="K91" i="3" s="1"/>
  <c r="H179" i="1"/>
  <c r="K179" i="1"/>
  <c r="L179" i="1" s="1"/>
  <c r="S179" i="1"/>
  <c r="T179" i="1" s="1"/>
  <c r="K390" i="3" s="1"/>
  <c r="H180" i="1"/>
  <c r="K180" i="1"/>
  <c r="L180" i="1" s="1"/>
  <c r="S180" i="1"/>
  <c r="T180" i="1" s="1"/>
  <c r="AA180" i="1" s="1"/>
  <c r="H181" i="1"/>
  <c r="K181" i="1"/>
  <c r="L181" i="1" s="1"/>
  <c r="S181" i="1"/>
  <c r="T181" i="1" s="1"/>
  <c r="AA181" i="1" s="1"/>
  <c r="H182" i="1"/>
  <c r="K182" i="1"/>
  <c r="L182" i="1" s="1"/>
  <c r="AB182" i="1" s="1"/>
  <c r="S182" i="1"/>
  <c r="T182" i="1" s="1"/>
  <c r="K499" i="3" s="1"/>
  <c r="H183" i="1"/>
  <c r="K183" i="1"/>
  <c r="L183" i="1" s="1"/>
  <c r="S183" i="1"/>
  <c r="T183" i="1" s="1"/>
  <c r="K350" i="3" s="1"/>
  <c r="H184" i="1"/>
  <c r="K184" i="1"/>
  <c r="L184" i="1" s="1"/>
  <c r="S184" i="1"/>
  <c r="T184" i="1" s="1"/>
  <c r="K456" i="3" s="1"/>
  <c r="H185" i="1"/>
  <c r="K185" i="1"/>
  <c r="L185" i="1" s="1"/>
  <c r="S185" i="1"/>
  <c r="T185" i="1" s="1"/>
  <c r="AA185" i="1" s="1"/>
  <c r="H186" i="1"/>
  <c r="K186" i="1"/>
  <c r="L186" i="1" s="1"/>
  <c r="AB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AB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AB194" i="1" s="1"/>
  <c r="S194" i="1"/>
  <c r="T194" i="1" s="1"/>
  <c r="K519" i="3" s="1"/>
  <c r="H195" i="1"/>
  <c r="L195" i="1"/>
  <c r="S195" i="1"/>
  <c r="T195" i="1" s="1"/>
  <c r="K397" i="3" s="1"/>
  <c r="H196" i="1"/>
  <c r="K196" i="1"/>
  <c r="L196" i="1" s="1"/>
  <c r="S196" i="1"/>
  <c r="T196" i="1" s="1"/>
  <c r="K197" i="3" s="1"/>
  <c r="H197" i="1"/>
  <c r="K197" i="1"/>
  <c r="L197" i="1" s="1"/>
  <c r="S197" i="1"/>
  <c r="T197" i="1" s="1"/>
  <c r="K415" i="3" s="1"/>
  <c r="H198" i="1"/>
  <c r="K198" i="1"/>
  <c r="L198" i="1" s="1"/>
  <c r="AB198" i="1" s="1"/>
  <c r="S198" i="1"/>
  <c r="T198" i="1" s="1"/>
  <c r="K149" i="3" s="1"/>
  <c r="H199" i="1"/>
  <c r="K199" i="1"/>
  <c r="L199" i="1" s="1"/>
  <c r="S199" i="1"/>
  <c r="T199" i="1" s="1"/>
  <c r="AA199" i="1" s="1"/>
  <c r="H200" i="1"/>
  <c r="K200" i="1"/>
  <c r="L200" i="1" s="1"/>
  <c r="S200" i="1"/>
  <c r="T200" i="1" s="1"/>
  <c r="K196" i="3" s="1"/>
  <c r="H201" i="1"/>
  <c r="K201" i="1"/>
  <c r="L201" i="1" s="1"/>
  <c r="S201" i="1"/>
  <c r="T201" i="1" s="1"/>
  <c r="AA201" i="1" s="1"/>
  <c r="H202" i="1"/>
  <c r="K202" i="1"/>
  <c r="L202" i="1" s="1"/>
  <c r="AB202" i="1" s="1"/>
  <c r="S202" i="1"/>
  <c r="T202" i="1" s="1"/>
  <c r="AA202" i="1" s="1"/>
  <c r="H203" i="1"/>
  <c r="K203" i="1"/>
  <c r="L203" i="1" s="1"/>
  <c r="S203" i="1"/>
  <c r="T203" i="1" s="1"/>
  <c r="K583" i="3" s="1"/>
  <c r="H204" i="1"/>
  <c r="K204" i="1"/>
  <c r="L204" i="1" s="1"/>
  <c r="S204" i="1"/>
  <c r="T204" i="1" s="1"/>
  <c r="K555" i="3" s="1"/>
  <c r="H205" i="1"/>
  <c r="K205" i="1"/>
  <c r="L205" i="1" s="1"/>
  <c r="S205" i="1"/>
  <c r="T205" i="1" s="1"/>
  <c r="K235" i="3" s="1"/>
  <c r="H206" i="1"/>
  <c r="K206" i="1"/>
  <c r="L206" i="1" s="1"/>
  <c r="AB206" i="1" s="1"/>
  <c r="S206" i="1"/>
  <c r="T206" i="1" s="1"/>
  <c r="K30" i="3" s="1"/>
  <c r="H207" i="1"/>
  <c r="K207" i="1"/>
  <c r="L207" i="1" s="1"/>
  <c r="S207" i="1"/>
  <c r="T207" i="1" s="1"/>
  <c r="K482" i="3" s="1"/>
  <c r="H208" i="1"/>
  <c r="K208" i="1"/>
  <c r="L208" i="1" s="1"/>
  <c r="S208" i="1"/>
  <c r="T208" i="1" s="1"/>
  <c r="K32" i="3" s="1"/>
  <c r="H209" i="1"/>
  <c r="K209" i="1"/>
  <c r="L209" i="1" s="1"/>
  <c r="S209" i="1"/>
  <c r="T209" i="1" s="1"/>
  <c r="AA209" i="1" s="1"/>
  <c r="H210" i="1"/>
  <c r="K210" i="1"/>
  <c r="L210" i="1" s="1"/>
  <c r="AB210" i="1" s="1"/>
  <c r="S210" i="1"/>
  <c r="T210" i="1" s="1"/>
  <c r="K389" i="3" s="1"/>
  <c r="H211" i="1"/>
  <c r="K211" i="1"/>
  <c r="L211" i="1" s="1"/>
  <c r="S211" i="1"/>
  <c r="T211" i="1" s="1"/>
  <c r="K359" i="3" s="1"/>
  <c r="H212" i="1"/>
  <c r="K212" i="1"/>
  <c r="L212" i="1" s="1"/>
  <c r="S212" i="1"/>
  <c r="T212" i="1" s="1"/>
  <c r="AA212" i="1" s="1"/>
  <c r="H213" i="1"/>
  <c r="K213" i="1"/>
  <c r="L213" i="1" s="1"/>
  <c r="S213" i="1"/>
  <c r="T213" i="1" s="1"/>
  <c r="K35" i="3" s="1"/>
  <c r="H214" i="1"/>
  <c r="K214" i="1"/>
  <c r="L214" i="1" s="1"/>
  <c r="AB214" i="1" s="1"/>
  <c r="S214" i="1"/>
  <c r="T214" i="1" s="1"/>
  <c r="K36" i="3" s="1"/>
  <c r="H215" i="1"/>
  <c r="K215" i="1"/>
  <c r="L215" i="1" s="1"/>
  <c r="S215" i="1"/>
  <c r="T215" i="1" s="1"/>
  <c r="K388" i="3" s="1"/>
  <c r="H216" i="1"/>
  <c r="K216" i="1"/>
  <c r="L216" i="1" s="1"/>
  <c r="S216" i="1"/>
  <c r="T216" i="1" s="1"/>
  <c r="AA216" i="1" s="1"/>
  <c r="H217" i="1"/>
  <c r="K217" i="1"/>
  <c r="L217" i="1" s="1"/>
  <c r="S217" i="1"/>
  <c r="T217" i="1" s="1"/>
  <c r="AA217" i="1" s="1"/>
  <c r="H218" i="1"/>
  <c r="K218" i="1"/>
  <c r="L218" i="1" s="1"/>
  <c r="AB218" i="1" s="1"/>
  <c r="S218" i="1"/>
  <c r="T218" i="1" s="1"/>
  <c r="AA218" i="1" s="1"/>
  <c r="H219" i="1"/>
  <c r="K219" i="1"/>
  <c r="L219" i="1" s="1"/>
  <c r="S219" i="1"/>
  <c r="T219" i="1" s="1"/>
  <c r="AA219" i="1" s="1"/>
  <c r="H220" i="1"/>
  <c r="K220" i="1"/>
  <c r="L220" i="1" s="1"/>
  <c r="S220" i="1"/>
  <c r="T220" i="1" s="1"/>
  <c r="K37" i="3" s="1"/>
  <c r="H221" i="1"/>
  <c r="K221" i="1"/>
  <c r="L221" i="1" s="1"/>
  <c r="S221" i="1"/>
  <c r="T221" i="1" s="1"/>
  <c r="K38" i="3" s="1"/>
  <c r="H222" i="1"/>
  <c r="K222" i="1"/>
  <c r="L222" i="1" s="1"/>
  <c r="AB222" i="1" s="1"/>
  <c r="S222" i="1"/>
  <c r="T222" i="1" s="1"/>
  <c r="AA222" i="1" s="1"/>
  <c r="H223" i="1"/>
  <c r="L223" i="1"/>
  <c r="S223" i="1"/>
  <c r="T223" i="1" s="1"/>
  <c r="K584" i="3" s="1"/>
  <c r="H224" i="1"/>
  <c r="K224" i="1"/>
  <c r="L224" i="1" s="1"/>
  <c r="S224" i="1"/>
  <c r="T224" i="1" s="1"/>
  <c r="K708" i="3" s="1"/>
  <c r="H225" i="1"/>
  <c r="K225" i="1"/>
  <c r="L225" i="1" s="1"/>
  <c r="S225" i="1"/>
  <c r="T225" i="1" s="1"/>
  <c r="AA225" i="1" s="1"/>
  <c r="H226" i="1"/>
  <c r="K226" i="1"/>
  <c r="L226" i="1" s="1"/>
  <c r="AB226" i="1" s="1"/>
  <c r="S226" i="1"/>
  <c r="T226" i="1" s="1"/>
  <c r="K264" i="3" s="1"/>
  <c r="H227" i="1"/>
  <c r="K227" i="1"/>
  <c r="L227" i="1" s="1"/>
  <c r="S227" i="1"/>
  <c r="T227" i="1" s="1"/>
  <c r="K39" i="3" s="1"/>
  <c r="H228" i="1"/>
  <c r="K228" i="1"/>
  <c r="L228" i="1" s="1"/>
  <c r="S228" i="1"/>
  <c r="T228" i="1" s="1"/>
  <c r="K41" i="3" s="1"/>
  <c r="H229" i="1"/>
  <c r="K229" i="1"/>
  <c r="L229" i="1" s="1"/>
  <c r="S229" i="1"/>
  <c r="T229" i="1" s="1"/>
  <c r="AA229" i="1" s="1"/>
  <c r="H230" i="1"/>
  <c r="K230" i="1"/>
  <c r="L230" i="1" s="1"/>
  <c r="AB230" i="1" s="1"/>
  <c r="S230" i="1"/>
  <c r="T230" i="1" s="1"/>
  <c r="K42" i="3" s="1"/>
  <c r="H231" i="1"/>
  <c r="K231" i="1"/>
  <c r="L231" i="1" s="1"/>
  <c r="S231" i="1"/>
  <c r="T231" i="1" s="1"/>
  <c r="AA231" i="1" s="1"/>
  <c r="H232" i="1"/>
  <c r="K232" i="1"/>
  <c r="L232" i="1" s="1"/>
  <c r="S232" i="1"/>
  <c r="T232" i="1" s="1"/>
  <c r="K87" i="3" s="1"/>
  <c r="H233" i="1"/>
  <c r="K233" i="1"/>
  <c r="L233" i="1" s="1"/>
  <c r="S233" i="1"/>
  <c r="T233" i="1" s="1"/>
  <c r="AA233" i="1" s="1"/>
  <c r="H234" i="1"/>
  <c r="K234" i="1"/>
  <c r="L234" i="1" s="1"/>
  <c r="AB234" i="1" s="1"/>
  <c r="S234" i="1"/>
  <c r="T234" i="1" s="1"/>
  <c r="K43" i="3" s="1"/>
  <c r="H235" i="1"/>
  <c r="K235" i="1"/>
  <c r="L235" i="1" s="1"/>
  <c r="S235" i="1"/>
  <c r="T235" i="1" s="1"/>
  <c r="K219" i="3" s="1"/>
  <c r="H236" i="1"/>
  <c r="K236" i="1"/>
  <c r="L236" i="1" s="1"/>
  <c r="S236" i="1"/>
  <c r="T236" i="1" s="1"/>
  <c r="AA236" i="1" s="1"/>
  <c r="H237" i="1"/>
  <c r="K237" i="1"/>
  <c r="L237" i="1" s="1"/>
  <c r="S237" i="1"/>
  <c r="T237" i="1" s="1"/>
  <c r="K45" i="3" s="1"/>
  <c r="H238" i="1"/>
  <c r="K238" i="1"/>
  <c r="L238" i="1" s="1"/>
  <c r="AB238" i="1" s="1"/>
  <c r="S238" i="1"/>
  <c r="T238" i="1" s="1"/>
  <c r="K394" i="3" s="1"/>
  <c r="H239" i="1"/>
  <c r="L239" i="1"/>
  <c r="S239" i="1"/>
  <c r="T239" i="1" s="1"/>
  <c r="AA239" i="1" s="1"/>
  <c r="H240" i="1"/>
  <c r="K240" i="1"/>
  <c r="L240" i="1" s="1"/>
  <c r="S240" i="1"/>
  <c r="T240" i="1" s="1"/>
  <c r="K556" i="3" s="1"/>
  <c r="H241" i="1"/>
  <c r="K241" i="1"/>
  <c r="L241" i="1" s="1"/>
  <c r="S241" i="1"/>
  <c r="T241" i="1" s="1"/>
  <c r="K585" i="3" s="1"/>
  <c r="H242" i="1"/>
  <c r="K242" i="1"/>
  <c r="L242" i="1" s="1"/>
  <c r="AB242" i="1" s="1"/>
  <c r="S242" i="1"/>
  <c r="T242" i="1" s="1"/>
  <c r="K701" i="3" s="1"/>
  <c r="H243" i="1"/>
  <c r="K243" i="1"/>
  <c r="L243" i="1" s="1"/>
  <c r="S243" i="1"/>
  <c r="T243" i="1" s="1"/>
  <c r="K507" i="3" s="1"/>
  <c r="H244" i="1"/>
  <c r="K244" i="1"/>
  <c r="L244" i="1" s="1"/>
  <c r="S244" i="1"/>
  <c r="T244" i="1" s="1"/>
  <c r="AA244" i="1" s="1"/>
  <c r="H245" i="1"/>
  <c r="K245" i="1"/>
  <c r="L245" i="1" s="1"/>
  <c r="S245" i="1"/>
  <c r="T245" i="1" s="1"/>
  <c r="K512" i="3" s="1"/>
  <c r="H246" i="1"/>
  <c r="K246" i="1"/>
  <c r="L246" i="1" s="1"/>
  <c r="AB246" i="1" s="1"/>
  <c r="S246" i="1"/>
  <c r="T246" i="1" s="1"/>
  <c r="K700" i="3" s="1"/>
  <c r="H247" i="1"/>
  <c r="K247" i="1"/>
  <c r="L247" i="1" s="1"/>
  <c r="S247" i="1"/>
  <c r="T247" i="1" s="1"/>
  <c r="AA247" i="1" s="1"/>
  <c r="H248" i="1"/>
  <c r="K248" i="1"/>
  <c r="L248" i="1" s="1"/>
  <c r="S248" i="1"/>
  <c r="T248" i="1" s="1"/>
  <c r="K46" i="3" s="1"/>
  <c r="H249" i="1"/>
  <c r="K249" i="1"/>
  <c r="L249" i="1" s="1"/>
  <c r="S249" i="1"/>
  <c r="T249" i="1" s="1"/>
  <c r="K47" i="3" s="1"/>
  <c r="H250" i="1"/>
  <c r="K250" i="1"/>
  <c r="L250" i="1" s="1"/>
  <c r="AB250" i="1" s="1"/>
  <c r="S250" i="1"/>
  <c r="T250" i="1" s="1"/>
  <c r="K48" i="3" s="1"/>
  <c r="H251" i="1"/>
  <c r="K251" i="1"/>
  <c r="L251" i="1" s="1"/>
  <c r="S251" i="1"/>
  <c r="T251" i="1" s="1"/>
  <c r="K434" i="3" s="1"/>
  <c r="H252" i="1"/>
  <c r="K252" i="1"/>
  <c r="L252" i="1" s="1"/>
  <c r="S252" i="1"/>
  <c r="T252" i="1" s="1"/>
  <c r="K147" i="3" s="1"/>
  <c r="H253" i="1"/>
  <c r="K253" i="1"/>
  <c r="L253" i="1" s="1"/>
  <c r="S253" i="1"/>
  <c r="T253" i="1" s="1"/>
  <c r="K668" i="3" s="1"/>
  <c r="H254" i="1"/>
  <c r="K254" i="1"/>
  <c r="L254" i="1" s="1"/>
  <c r="AB254" i="1" s="1"/>
  <c r="S254" i="1"/>
  <c r="T254" i="1" s="1"/>
  <c r="K49" i="3" s="1"/>
  <c r="H255" i="1"/>
  <c r="K255" i="1"/>
  <c r="L255" i="1" s="1"/>
  <c r="S255" i="1"/>
  <c r="T255" i="1" s="1"/>
  <c r="K50" i="3" s="1"/>
  <c r="H256" i="1"/>
  <c r="K256" i="1"/>
  <c r="L256" i="1" s="1"/>
  <c r="S256" i="1"/>
  <c r="T256" i="1" s="1"/>
  <c r="AA256" i="1" s="1"/>
  <c r="H257" i="1"/>
  <c r="K257" i="1"/>
  <c r="L257" i="1" s="1"/>
  <c r="S257" i="1"/>
  <c r="T257" i="1" s="1"/>
  <c r="AA257" i="1" s="1"/>
  <c r="H258" i="1"/>
  <c r="K258" i="1"/>
  <c r="L258" i="1" s="1"/>
  <c r="AB258" i="1" s="1"/>
  <c r="S258" i="1"/>
  <c r="T258" i="1" s="1"/>
  <c r="K251" i="3" s="1"/>
  <c r="H259" i="1"/>
  <c r="K259" i="1"/>
  <c r="L259" i="1" s="1"/>
  <c r="S259" i="1"/>
  <c r="T259" i="1" s="1"/>
  <c r="K502" i="3" s="1"/>
  <c r="H260" i="1"/>
  <c r="K260" i="1"/>
  <c r="L260" i="1" s="1"/>
  <c r="S260" i="1"/>
  <c r="T260" i="1" s="1"/>
  <c r="K51" i="3" s="1"/>
  <c r="H261" i="1"/>
  <c r="K261" i="1"/>
  <c r="L261" i="1" s="1"/>
  <c r="S261" i="1"/>
  <c r="T261" i="1" s="1"/>
  <c r="K52" i="3" s="1"/>
  <c r="H262" i="1"/>
  <c r="K262" i="1"/>
  <c r="L262" i="1" s="1"/>
  <c r="AB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AB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AB270" i="1" s="1"/>
  <c r="S270" i="1"/>
  <c r="T270" i="1" s="1"/>
  <c r="K176" i="3" s="1"/>
  <c r="H271" i="1"/>
  <c r="K271" i="1"/>
  <c r="L271" i="1" s="1"/>
  <c r="S271" i="1"/>
  <c r="T271" i="1" s="1"/>
  <c r="K557" i="3" s="1"/>
  <c r="H272" i="1"/>
  <c r="K272" i="1"/>
  <c r="L272" i="1" s="1"/>
  <c r="S272" i="1"/>
  <c r="T272" i="1" s="1"/>
  <c r="K125" i="3" s="1"/>
  <c r="H273" i="1"/>
  <c r="K273" i="1"/>
  <c r="L273" i="1" s="1"/>
  <c r="S273" i="1"/>
  <c r="T273" i="1" s="1"/>
  <c r="K112" i="3" s="1"/>
  <c r="H274" i="1"/>
  <c r="K274" i="1"/>
  <c r="L274" i="1" s="1"/>
  <c r="AB274" i="1" s="1"/>
  <c r="S274" i="1"/>
  <c r="T274" i="1" s="1"/>
  <c r="K113" i="3" s="1"/>
  <c r="H275" i="1"/>
  <c r="K275" i="1"/>
  <c r="L275" i="1" s="1"/>
  <c r="S275" i="1"/>
  <c r="T275" i="1" s="1"/>
  <c r="AA275" i="1" s="1"/>
  <c r="H276" i="1"/>
  <c r="K276" i="1"/>
  <c r="L276" i="1" s="1"/>
  <c r="S276" i="1"/>
  <c r="T276" i="1" s="1"/>
  <c r="K558" i="3" s="1"/>
  <c r="H277" i="1"/>
  <c r="K277" i="1"/>
  <c r="L277" i="1" s="1"/>
  <c r="S277" i="1"/>
  <c r="T277" i="1" s="1"/>
  <c r="AA277" i="1" s="1"/>
  <c r="H278" i="1"/>
  <c r="K278" i="1"/>
  <c r="L278" i="1" s="1"/>
  <c r="AB278" i="1" s="1"/>
  <c r="S278" i="1"/>
  <c r="T278" i="1" s="1"/>
  <c r="K532" i="3" s="1"/>
  <c r="H279" i="1"/>
  <c r="K279" i="1"/>
  <c r="L279" i="1" s="1"/>
  <c r="S279" i="1"/>
  <c r="T279" i="1" s="1"/>
  <c r="K533" i="3" s="1"/>
  <c r="H280" i="1"/>
  <c r="L280" i="1"/>
  <c r="S280" i="1"/>
  <c r="T280" i="1" s="1"/>
  <c r="AA280" i="1" s="1"/>
  <c r="H281" i="1"/>
  <c r="K281" i="1"/>
  <c r="L281" i="1" s="1"/>
  <c r="S281" i="1"/>
  <c r="T281" i="1" s="1"/>
  <c r="K130" i="3" s="1"/>
  <c r="H282" i="1"/>
  <c r="K282" i="1"/>
  <c r="L282" i="1" s="1"/>
  <c r="AB282" i="1" s="1"/>
  <c r="S282" i="1"/>
  <c r="T282" i="1" s="1"/>
  <c r="AA282" i="1" s="1"/>
  <c r="H283" i="1"/>
  <c r="K283" i="1"/>
  <c r="L283" i="1" s="1"/>
  <c r="S283" i="1"/>
  <c r="T283" i="1" s="1"/>
  <c r="K444" i="3" s="1"/>
  <c r="H284" i="1"/>
  <c r="K284" i="1"/>
  <c r="L284" i="1" s="1"/>
  <c r="S284" i="1"/>
  <c r="T284" i="1" s="1"/>
  <c r="K73" i="3" s="1"/>
  <c r="H285" i="1"/>
  <c r="L285" i="1"/>
  <c r="S285" i="1"/>
  <c r="T285" i="1" s="1"/>
  <c r="AA285" i="1" s="1"/>
  <c r="H286" i="1"/>
  <c r="K286" i="1"/>
  <c r="L286" i="1" s="1"/>
  <c r="AB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AB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AB294" i="1" s="1"/>
  <c r="S294" i="1"/>
  <c r="T294" i="1" s="1"/>
  <c r="K129" i="3" s="1"/>
  <c r="H295" i="1"/>
  <c r="L295" i="1"/>
  <c r="S295" i="1"/>
  <c r="T295" i="1" s="1"/>
  <c r="K586" i="3" s="1"/>
  <c r="H296" i="1"/>
  <c r="K296" i="1"/>
  <c r="L296" i="1" s="1"/>
  <c r="S296" i="1"/>
  <c r="T296" i="1" s="1"/>
  <c r="AA296" i="1" s="1"/>
  <c r="H297" i="1"/>
  <c r="K297" i="1"/>
  <c r="L297" i="1" s="1"/>
  <c r="S297" i="1"/>
  <c r="T297" i="1" s="1"/>
  <c r="AA297" i="1" s="1"/>
  <c r="H298" i="1"/>
  <c r="K298" i="1"/>
  <c r="L298" i="1" s="1"/>
  <c r="AB298" i="1" s="1"/>
  <c r="S298" i="1"/>
  <c r="T298" i="1" s="1"/>
  <c r="K68" i="3" s="1"/>
  <c r="H299" i="1"/>
  <c r="K299" i="1"/>
  <c r="L299" i="1" s="1"/>
  <c r="S299" i="1"/>
  <c r="T299" i="1" s="1"/>
  <c r="K440" i="3" s="1"/>
  <c r="H300" i="1"/>
  <c r="K300" i="1"/>
  <c r="L300" i="1" s="1"/>
  <c r="S300" i="1"/>
  <c r="T300" i="1" s="1"/>
  <c r="K442" i="3" s="1"/>
  <c r="H301" i="1"/>
  <c r="K301" i="1"/>
  <c r="L301" i="1" s="1"/>
  <c r="S301" i="1"/>
  <c r="T301" i="1" s="1"/>
  <c r="AA301" i="1" s="1"/>
  <c r="H302" i="1"/>
  <c r="K302" i="1"/>
  <c r="L302" i="1" s="1"/>
  <c r="AB302" i="1" s="1"/>
  <c r="S302" i="1"/>
  <c r="T302" i="1" s="1"/>
  <c r="K63" i="3" s="1"/>
  <c r="H303" i="1"/>
  <c r="K303" i="1"/>
  <c r="L303" i="1" s="1"/>
  <c r="S303" i="1"/>
  <c r="T303" i="1" s="1"/>
  <c r="K439" i="3" s="1"/>
  <c r="H304" i="1"/>
  <c r="K304" i="1"/>
  <c r="L304" i="1" s="1"/>
  <c r="S304" i="1"/>
  <c r="T304" i="1" s="1"/>
  <c r="K386" i="3" s="1"/>
  <c r="H305" i="1"/>
  <c r="K305" i="1"/>
  <c r="L305" i="1" s="1"/>
  <c r="S305" i="1"/>
  <c r="T305" i="1" s="1"/>
  <c r="K62" i="3" s="1"/>
  <c r="H306" i="1"/>
  <c r="K306" i="1"/>
  <c r="L306" i="1" s="1"/>
  <c r="AB306" i="1" s="1"/>
  <c r="S306" i="1"/>
  <c r="T306" i="1" s="1"/>
  <c r="K566" i="3" s="1"/>
  <c r="H307" i="1"/>
  <c r="K307" i="1"/>
  <c r="L307" i="1" s="1"/>
  <c r="S307" i="1"/>
  <c r="T307" i="1" s="1"/>
  <c r="K633" i="3" s="1"/>
  <c r="H308" i="1"/>
  <c r="K308" i="1"/>
  <c r="L308" i="1" s="1"/>
  <c r="S308" i="1"/>
  <c r="T308" i="1" s="1"/>
  <c r="K567" i="3" s="1"/>
  <c r="H309" i="1"/>
  <c r="K309" i="1"/>
  <c r="L309" i="1" s="1"/>
  <c r="S309" i="1"/>
  <c r="T309" i="1" s="1"/>
  <c r="K58" i="3" s="1"/>
  <c r="H310" i="1"/>
  <c r="K310" i="1"/>
  <c r="L310" i="1" s="1"/>
  <c r="AB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AB314" i="1" s="1"/>
  <c r="S314" i="1"/>
  <c r="T314" i="1" s="1"/>
  <c r="K54" i="3" s="1"/>
  <c r="H315" i="1"/>
  <c r="K315" i="1"/>
  <c r="L315" i="1" s="1"/>
  <c r="S315" i="1"/>
  <c r="T315" i="1" s="1"/>
  <c r="AA315" i="1" s="1"/>
  <c r="H316" i="1"/>
  <c r="K316" i="1"/>
  <c r="L316" i="1" s="1"/>
  <c r="S316" i="1"/>
  <c r="T316" i="1" s="1"/>
  <c r="AA316" i="1" s="1"/>
  <c r="H317" i="1"/>
  <c r="K317" i="1"/>
  <c r="L317" i="1" s="1"/>
  <c r="S317" i="1"/>
  <c r="T317" i="1" s="1"/>
  <c r="AA317" i="1" s="1"/>
  <c r="H318" i="1"/>
  <c r="K318" i="1"/>
  <c r="L318" i="1" s="1"/>
  <c r="AB318" i="1" s="1"/>
  <c r="S318" i="1"/>
  <c r="T318" i="1" s="1"/>
  <c r="K114" i="3" s="1"/>
  <c r="H319" i="1"/>
  <c r="K319" i="1"/>
  <c r="L319" i="1" s="1"/>
  <c r="S319" i="1"/>
  <c r="T319" i="1" s="1"/>
  <c r="K115" i="3" s="1"/>
  <c r="H320" i="1"/>
  <c r="K320" i="1"/>
  <c r="L320" i="1" s="1"/>
  <c r="S320" i="1"/>
  <c r="T320" i="1" s="1"/>
  <c r="K116" i="3" s="1"/>
  <c r="H321" i="1"/>
  <c r="K321" i="1"/>
  <c r="L321" i="1" s="1"/>
  <c r="S321" i="1"/>
  <c r="T321" i="1" s="1"/>
  <c r="AA321" i="1" s="1"/>
  <c r="H322" i="1"/>
  <c r="K322" i="1"/>
  <c r="L322" i="1" s="1"/>
  <c r="AB322" i="1" s="1"/>
  <c r="S322" i="1"/>
  <c r="T322" i="1" s="1"/>
  <c r="K559" i="3" s="1"/>
  <c r="H323" i="1"/>
  <c r="K323" i="1"/>
  <c r="S323" i="1"/>
  <c r="T323" i="1" s="1"/>
  <c r="K80" i="3" s="1"/>
  <c r="H324" i="1"/>
  <c r="K324" i="1"/>
  <c r="L324" i="1" s="1"/>
  <c r="S324" i="1"/>
  <c r="T324" i="1" s="1"/>
  <c r="AA324" i="1" s="1"/>
  <c r="H325" i="1"/>
  <c r="L325" i="1"/>
  <c r="S325" i="1"/>
  <c r="T325" i="1" s="1"/>
  <c r="AA325" i="1" s="1"/>
  <c r="H326" i="1"/>
  <c r="K326" i="1"/>
  <c r="L326" i="1" s="1"/>
  <c r="AB326" i="1" s="1"/>
  <c r="S326" i="1"/>
  <c r="T326" i="1" s="1"/>
  <c r="K81" i="3" s="1"/>
  <c r="H327" i="1"/>
  <c r="K327" i="1"/>
  <c r="L327" i="1" s="1"/>
  <c r="S327" i="1"/>
  <c r="T327" i="1" s="1"/>
  <c r="K82" i="3" s="1"/>
  <c r="H328" i="1"/>
  <c r="L328" i="1"/>
  <c r="S328" i="1"/>
  <c r="T328" i="1" s="1"/>
  <c r="K107" i="3" s="1"/>
  <c r="H329" i="1"/>
  <c r="K329" i="1"/>
  <c r="L329" i="1" s="1"/>
  <c r="S329" i="1"/>
  <c r="T329" i="1" s="1"/>
  <c r="AA329" i="1" s="1"/>
  <c r="H330" i="1"/>
  <c r="K330" i="1"/>
  <c r="L330" i="1" s="1"/>
  <c r="AB330" i="1" s="1"/>
  <c r="S330" i="1"/>
  <c r="T330" i="1" s="1"/>
  <c r="AA330" i="1" s="1"/>
  <c r="H331" i="1"/>
  <c r="K331" i="1"/>
  <c r="L331" i="1" s="1"/>
  <c r="S331" i="1"/>
  <c r="T331" i="1" s="1"/>
  <c r="K431" i="3" s="1"/>
  <c r="H332" i="1"/>
  <c r="K332" i="1"/>
  <c r="L332" i="1" s="1"/>
  <c r="S332" i="1"/>
  <c r="T332" i="1" s="1"/>
  <c r="K449" i="3" s="1"/>
  <c r="H333" i="1"/>
  <c r="K333" i="1"/>
  <c r="L333" i="1" s="1"/>
  <c r="S333" i="1"/>
  <c r="T333" i="1" s="1"/>
  <c r="K448" i="3" s="1"/>
  <c r="H334" i="1"/>
  <c r="K334" i="1"/>
  <c r="L334" i="1" s="1"/>
  <c r="AB334" i="1" s="1"/>
  <c r="S334" i="1"/>
  <c r="T334" i="1" s="1"/>
  <c r="K454" i="3" s="1"/>
  <c r="H335" i="1"/>
  <c r="K335" i="1"/>
  <c r="L335" i="1" s="1"/>
  <c r="S335" i="1"/>
  <c r="T335" i="1" s="1"/>
  <c r="AA335" i="1" s="1"/>
  <c r="H336" i="1"/>
  <c r="K336" i="1"/>
  <c r="L336" i="1" s="1"/>
  <c r="S336" i="1"/>
  <c r="T336" i="1" s="1"/>
  <c r="K543" i="3" s="1"/>
  <c r="H337" i="1"/>
  <c r="K337" i="1"/>
  <c r="L337" i="1" s="1"/>
  <c r="S337" i="1"/>
  <c r="T337" i="1" s="1"/>
  <c r="AA337" i="1" s="1"/>
  <c r="H338" i="1"/>
  <c r="K338" i="1"/>
  <c r="L338" i="1" s="1"/>
  <c r="AB338" i="1" s="1"/>
  <c r="S338" i="1"/>
  <c r="T338" i="1" s="1"/>
  <c r="K306" i="3" s="1"/>
  <c r="H339" i="1"/>
  <c r="K339" i="1"/>
  <c r="L339" i="1" s="1"/>
  <c r="S339" i="1"/>
  <c r="T339" i="1" s="1"/>
  <c r="AA339" i="1" s="1"/>
  <c r="H340" i="1"/>
  <c r="K340" i="1"/>
  <c r="L340" i="1" s="1"/>
  <c r="S340" i="1"/>
  <c r="T340" i="1" s="1"/>
  <c r="AA340" i="1" s="1"/>
  <c r="H341" i="1"/>
  <c r="K341" i="1"/>
  <c r="L341" i="1" s="1"/>
  <c r="S341" i="1"/>
  <c r="T341" i="1" s="1"/>
  <c r="AA341" i="1" s="1"/>
  <c r="H342" i="1"/>
  <c r="K342" i="1"/>
  <c r="L342" i="1" s="1"/>
  <c r="AB342" i="1" s="1"/>
  <c r="S342" i="1"/>
  <c r="T342" i="1" s="1"/>
  <c r="AA342" i="1" s="1"/>
  <c r="H343" i="1"/>
  <c r="K343" i="1"/>
  <c r="L343" i="1" s="1"/>
  <c r="S343" i="1"/>
  <c r="T343" i="1" s="1"/>
  <c r="K455" i="3" s="1"/>
  <c r="H344" i="1"/>
  <c r="K344" i="1"/>
  <c r="L344" i="1" s="1"/>
  <c r="S344" i="1"/>
  <c r="T344" i="1" s="1"/>
  <c r="K132" i="3" s="1"/>
  <c r="H345" i="1"/>
  <c r="K345" i="1"/>
  <c r="L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S520" i="1"/>
  <c r="T520" i="1" s="1"/>
  <c r="K541" i="3" s="1"/>
  <c r="H521" i="1"/>
  <c r="K521" i="1"/>
  <c r="L521" i="1" s="1"/>
  <c r="S521" i="1"/>
  <c r="T521" i="1" s="1"/>
  <c r="K500" i="3" s="1"/>
  <c r="H522" i="1"/>
  <c r="K522" i="1"/>
  <c r="L522" i="1" s="1"/>
  <c r="S522" i="1"/>
  <c r="T522" i="1" s="1"/>
  <c r="K198" i="3" s="1"/>
  <c r="H523" i="1"/>
  <c r="K523" i="1"/>
  <c r="L523" i="1" s="1"/>
  <c r="AB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AB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AB531" i="1" s="1"/>
  <c r="S531" i="1"/>
  <c r="T531" i="1" s="1"/>
  <c r="K221" i="3" s="1"/>
  <c r="H532" i="1"/>
  <c r="K532" i="1"/>
  <c r="L532" i="1" s="1"/>
  <c r="S532" i="1"/>
  <c r="T532" i="1" s="1"/>
  <c r="K617" i="3" s="1"/>
  <c r="H533" i="1"/>
  <c r="K533" i="1"/>
  <c r="L533" i="1" s="1"/>
  <c r="S533" i="1"/>
  <c r="T533" i="1" s="1"/>
  <c r="AA533" i="1" s="1"/>
  <c r="H534" i="1"/>
  <c r="K534" i="1"/>
  <c r="L534" i="1" s="1"/>
  <c r="S534" i="1"/>
  <c r="T534" i="1" s="1"/>
  <c r="K267" i="3" s="1"/>
  <c r="H535" i="1"/>
  <c r="K535" i="1"/>
  <c r="L535" i="1" s="1"/>
  <c r="AB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AB539" i="1" s="1"/>
  <c r="S539" i="1"/>
  <c r="T539" i="1" s="1"/>
  <c r="K344" i="3" s="1"/>
  <c r="H540" i="1"/>
  <c r="K540" i="1"/>
  <c r="L540" i="1" s="1"/>
  <c r="S540" i="1"/>
  <c r="T540" i="1" s="1"/>
  <c r="AA540" i="1" s="1"/>
  <c r="H541" i="1"/>
  <c r="K541" i="1"/>
  <c r="L541" i="1" s="1"/>
  <c r="S541" i="1"/>
  <c r="T541" i="1" s="1"/>
  <c r="K427" i="3" s="1"/>
  <c r="H542" i="1"/>
  <c r="K542" i="1"/>
  <c r="L542" i="1" s="1"/>
  <c r="S542" i="1"/>
  <c r="T542" i="1" s="1"/>
  <c r="K335" i="3" s="1"/>
  <c r="H543" i="1"/>
  <c r="K543" i="1"/>
  <c r="L543" i="1" s="1"/>
  <c r="AB543" i="1" s="1"/>
  <c r="S543" i="1"/>
  <c r="T543" i="1" s="1"/>
  <c r="K218" i="3" s="1"/>
  <c r="H544" i="1"/>
  <c r="K544" i="1"/>
  <c r="L544" i="1" s="1"/>
  <c r="S544" i="1"/>
  <c r="T544" i="1" s="1"/>
  <c r="AA544" i="1" s="1"/>
  <c r="H545" i="1"/>
  <c r="K545" i="1"/>
  <c r="L545" i="1" s="1"/>
  <c r="S545" i="1"/>
  <c r="T545" i="1" s="1"/>
  <c r="AA545" i="1" s="1"/>
  <c r="H546" i="1"/>
  <c r="K546" i="1"/>
  <c r="L546" i="1" s="1"/>
  <c r="S546" i="1"/>
  <c r="T546" i="1" s="1"/>
  <c r="K535" i="3" s="1"/>
  <c r="H547" i="1"/>
  <c r="K547" i="1"/>
  <c r="L547" i="1" s="1"/>
  <c r="AB547" i="1" s="1"/>
  <c r="S547" i="1"/>
  <c r="T547" i="1" s="1"/>
  <c r="K475" i="3" s="1"/>
  <c r="H548" i="1"/>
  <c r="K548" i="1"/>
  <c r="L548" i="1" s="1"/>
  <c r="S548" i="1"/>
  <c r="T548" i="1" s="1"/>
  <c r="AA548" i="1" s="1"/>
  <c r="H549" i="1"/>
  <c r="K549" i="1"/>
  <c r="L549" i="1" s="1"/>
  <c r="S549" i="1"/>
  <c r="T549" i="1" s="1"/>
  <c r="AA549" i="1" s="1"/>
  <c r="H550" i="1"/>
  <c r="K550" i="1"/>
  <c r="L550" i="1" s="1"/>
  <c r="S550" i="1"/>
  <c r="T550" i="1" s="1"/>
  <c r="AA550" i="1" s="1"/>
  <c r="H551" i="1"/>
  <c r="K551" i="1"/>
  <c r="L551" i="1" s="1"/>
  <c r="AB551" i="1" s="1"/>
  <c r="S551" i="1"/>
  <c r="T551" i="1" s="1"/>
  <c r="AA551" i="1" s="1"/>
  <c r="H552" i="1"/>
  <c r="K552" i="1"/>
  <c r="L552" i="1" s="1"/>
  <c r="S552" i="1"/>
  <c r="T552" i="1" s="1"/>
  <c r="K536" i="3" s="1"/>
  <c r="H553" i="1"/>
  <c r="K553" i="1"/>
  <c r="L553" i="1" s="1"/>
  <c r="S553" i="1"/>
  <c r="T553" i="1" s="1"/>
  <c r="K421" i="3" s="1"/>
  <c r="H554" i="1"/>
  <c r="K554" i="1"/>
  <c r="L554" i="1" s="1"/>
  <c r="S554" i="1"/>
  <c r="T554" i="1" s="1"/>
  <c r="K537" i="3" s="1"/>
  <c r="H555" i="1"/>
  <c r="K555" i="1"/>
  <c r="L555" i="1" s="1"/>
  <c r="AB555" i="1" s="1"/>
  <c r="S555" i="1"/>
  <c r="T555" i="1" s="1"/>
  <c r="AA555" i="1" s="1"/>
  <c r="H556" i="1"/>
  <c r="K556" i="1"/>
  <c r="L556" i="1" s="1"/>
  <c r="S556" i="1"/>
  <c r="T556" i="1" s="1"/>
  <c r="K298" i="3" s="1"/>
  <c r="H557" i="1"/>
  <c r="K557" i="1"/>
  <c r="L557" i="1" s="1"/>
  <c r="S557" i="1"/>
  <c r="T557" i="1" s="1"/>
  <c r="K509" i="3" s="1"/>
  <c r="H558" i="1"/>
  <c r="K558" i="1"/>
  <c r="L558" i="1" s="1"/>
  <c r="S558" i="1"/>
  <c r="T558" i="1" s="1"/>
  <c r="K315" i="3" s="1"/>
  <c r="H559" i="1"/>
  <c r="K559" i="1"/>
  <c r="L559" i="1" s="1"/>
  <c r="AB559" i="1" s="1"/>
  <c r="S559" i="1"/>
  <c r="T559" i="1" s="1"/>
  <c r="AA559" i="1" s="1"/>
  <c r="H560" i="1"/>
  <c r="K560" i="1"/>
  <c r="L560" i="1" s="1"/>
  <c r="S560" i="1"/>
  <c r="T560" i="1" s="1"/>
  <c r="K521" i="3" s="1"/>
  <c r="H561" i="1"/>
  <c r="K561" i="1"/>
  <c r="L561" i="1" s="1"/>
  <c r="S561" i="1"/>
  <c r="T561" i="1" s="1"/>
  <c r="K270" i="3" s="1"/>
  <c r="H562" i="1"/>
  <c r="K562" i="1"/>
  <c r="L562" i="1" s="1"/>
  <c r="S562" i="1"/>
  <c r="T562" i="1" s="1"/>
  <c r="K258" i="3" s="1"/>
  <c r="H563" i="1"/>
  <c r="L563" i="1"/>
  <c r="AB563" i="1" s="1"/>
  <c r="S563" i="1"/>
  <c r="T563" i="1" s="1"/>
  <c r="AA563" i="1" s="1"/>
  <c r="H564" i="1"/>
  <c r="K564" i="1"/>
  <c r="L564" i="1" s="1"/>
  <c r="S564" i="1"/>
  <c r="T564" i="1" s="1"/>
  <c r="K520" i="3" s="1"/>
  <c r="H565" i="1"/>
  <c r="K565" i="1"/>
  <c r="L565" i="1" s="1"/>
  <c r="S565" i="1"/>
  <c r="T565" i="1" s="1"/>
  <c r="AA565" i="1" s="1"/>
  <c r="H566" i="1"/>
  <c r="K566" i="1"/>
  <c r="L566" i="1" s="1"/>
  <c r="S566" i="1"/>
  <c r="T566" i="1" s="1"/>
  <c r="AA566" i="1" s="1"/>
  <c r="H567" i="1"/>
  <c r="K567" i="1"/>
  <c r="L567" i="1" s="1"/>
  <c r="AB567" i="1" s="1"/>
  <c r="S567" i="1"/>
  <c r="T567" i="1" s="1"/>
  <c r="AA567" i="1" s="1"/>
  <c r="H568" i="1"/>
  <c r="K568" i="1"/>
  <c r="L568" i="1" s="1"/>
  <c r="S568" i="1"/>
  <c r="T568" i="1" s="1"/>
  <c r="K250" i="3" s="1"/>
  <c r="H569" i="1"/>
  <c r="K569" i="1"/>
  <c r="L569" i="1" s="1"/>
  <c r="AB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AB578" i="1" s="1"/>
  <c r="H579" i="1"/>
  <c r="K579" i="1"/>
  <c r="L579" i="1" s="1"/>
  <c r="H580" i="1"/>
  <c r="K580" i="1"/>
  <c r="L580" i="1" s="1"/>
  <c r="H581" i="1"/>
  <c r="K581" i="1"/>
  <c r="L581" i="1" s="1"/>
  <c r="AB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AB590" i="1" s="1"/>
  <c r="H591" i="1"/>
  <c r="K591" i="1"/>
  <c r="L591" i="1" s="1"/>
  <c r="H592" i="1"/>
  <c r="K592" i="1"/>
  <c r="L592" i="1" s="1"/>
  <c r="H593" i="1"/>
  <c r="K593" i="1"/>
  <c r="L593" i="1" s="1"/>
  <c r="AB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AB601" i="1" s="1"/>
  <c r="H602" i="1"/>
  <c r="K602" i="1"/>
  <c r="L602" i="1" s="1"/>
  <c r="AB602" i="1" s="1"/>
  <c r="H603" i="1"/>
  <c r="K603" i="1"/>
  <c r="L603" i="1" s="1"/>
  <c r="H604" i="1"/>
  <c r="K604" i="1"/>
  <c r="L604" i="1" s="1"/>
  <c r="H605" i="1"/>
  <c r="K605" i="1"/>
  <c r="L605" i="1" s="1"/>
  <c r="AB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AB613" i="1" s="1"/>
  <c r="H614" i="1"/>
  <c r="K614" i="1"/>
  <c r="L614" i="1" s="1"/>
  <c r="AB614" i="1" s="1"/>
  <c r="H615" i="1"/>
  <c r="K615" i="1"/>
  <c r="L615" i="1" s="1"/>
  <c r="H616" i="1"/>
  <c r="K616" i="1"/>
  <c r="L616" i="1" s="1"/>
  <c r="H617" i="1"/>
  <c r="K617" i="1"/>
  <c r="L617" i="1" s="1"/>
  <c r="AB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AB625" i="1" s="1"/>
  <c r="H626" i="1"/>
  <c r="K626" i="1"/>
  <c r="L626" i="1" s="1"/>
  <c r="AB626" i="1" s="1"/>
  <c r="H627" i="1"/>
  <c r="K627" i="1"/>
  <c r="L627" i="1" s="1"/>
  <c r="H628" i="1"/>
  <c r="K628" i="1"/>
  <c r="L628" i="1" s="1"/>
  <c r="H629" i="1"/>
  <c r="K629" i="1"/>
  <c r="L629" i="1" s="1"/>
  <c r="AB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AB637" i="1" s="1"/>
  <c r="H638" i="1"/>
  <c r="K638" i="1"/>
  <c r="L638" i="1" s="1"/>
  <c r="AB638" i="1" s="1"/>
  <c r="H639" i="1"/>
  <c r="K639" i="1"/>
  <c r="L639" i="1" s="1"/>
  <c r="H640" i="1"/>
  <c r="K640" i="1"/>
  <c r="L640" i="1" s="1"/>
  <c r="H641" i="1"/>
  <c r="K641" i="1"/>
  <c r="L641" i="1" s="1"/>
  <c r="AB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AB649" i="1" s="1"/>
  <c r="H651" i="1"/>
  <c r="K651" i="1"/>
  <c r="H652" i="1"/>
  <c r="L652" i="1"/>
  <c r="H653" i="1"/>
  <c r="K653" i="1"/>
  <c r="L653" i="1" s="1"/>
  <c r="H654" i="1"/>
  <c r="K654" i="1"/>
  <c r="L654" i="1" s="1"/>
  <c r="AB654" i="1" s="1"/>
  <c r="H655" i="1"/>
  <c r="K655" i="1"/>
  <c r="L655" i="1" s="1"/>
  <c r="AB655" i="1" s="1"/>
  <c r="H656" i="1"/>
  <c r="K656" i="1"/>
  <c r="L656" i="1" s="1"/>
  <c r="H657" i="1"/>
  <c r="K657" i="1"/>
  <c r="L657" i="1" s="1"/>
  <c r="H658" i="1"/>
  <c r="K658" i="1"/>
  <c r="L658" i="1" s="1"/>
  <c r="H660" i="1"/>
  <c r="K660" i="1"/>
  <c r="L660" i="1" s="1"/>
  <c r="H661" i="1"/>
  <c r="K661" i="1"/>
  <c r="L661" i="1" s="1"/>
  <c r="AB661" i="1" s="1"/>
  <c r="H662" i="1"/>
  <c r="L662" i="1"/>
  <c r="AB662" i="1" s="1"/>
  <c r="H663" i="1"/>
  <c r="L663" i="1"/>
  <c r="H664" i="1"/>
  <c r="K664" i="1"/>
  <c r="L664" i="1" s="1"/>
  <c r="H665" i="1"/>
  <c r="K665" i="1"/>
  <c r="L665" i="1" s="1"/>
  <c r="H666" i="1"/>
  <c r="K666" i="1"/>
  <c r="L666" i="1" s="1"/>
  <c r="H667" i="1"/>
  <c r="K667" i="1"/>
  <c r="L667" i="1" s="1"/>
  <c r="AB667" i="1" s="1"/>
  <c r="H668" i="1"/>
  <c r="K668" i="1"/>
  <c r="L668" i="1" s="1"/>
  <c r="AB668" i="1" s="1"/>
  <c r="H669" i="1"/>
  <c r="K669" i="1"/>
  <c r="L669" i="1" s="1"/>
  <c r="H670" i="1"/>
  <c r="K670" i="1"/>
  <c r="L670" i="1" s="1"/>
  <c r="H671" i="1"/>
  <c r="K671" i="1"/>
  <c r="L671" i="1" s="1"/>
  <c r="H672" i="1"/>
  <c r="L672" i="1"/>
  <c r="H673" i="1"/>
  <c r="K673" i="1"/>
  <c r="L673" i="1" s="1"/>
  <c r="AB673" i="1" s="1"/>
  <c r="H674" i="1"/>
  <c r="K674" i="1"/>
  <c r="L674" i="1" s="1"/>
  <c r="AB674" i="1" s="1"/>
  <c r="H675" i="1"/>
  <c r="K675" i="1"/>
  <c r="L675" i="1" s="1"/>
  <c r="H676" i="1"/>
  <c r="K676" i="1"/>
  <c r="L676" i="1" s="1"/>
  <c r="H677" i="1"/>
  <c r="K677" i="1"/>
  <c r="L677" i="1" s="1"/>
  <c r="H678" i="1"/>
  <c r="K678" i="1"/>
  <c r="L678" i="1" s="1"/>
  <c r="H679" i="1"/>
  <c r="K679" i="1"/>
  <c r="L679" i="1" s="1"/>
  <c r="AB679" i="1" s="1"/>
  <c r="H680" i="1"/>
  <c r="K680" i="1"/>
  <c r="L680" i="1" s="1"/>
  <c r="AB680" i="1" s="1"/>
  <c r="H681" i="1"/>
  <c r="K681" i="1"/>
  <c r="L681" i="1" s="1"/>
  <c r="H682" i="1"/>
  <c r="K682" i="1"/>
  <c r="L682" i="1" s="1"/>
  <c r="H683" i="1"/>
  <c r="K683" i="1"/>
  <c r="L683" i="1" s="1"/>
  <c r="H684" i="1"/>
  <c r="K684" i="1"/>
  <c r="L684" i="1" s="1"/>
  <c r="H685" i="1"/>
  <c r="K685" i="1"/>
  <c r="L685" i="1" s="1"/>
  <c r="AB685" i="1" s="1"/>
  <c r="H686" i="1"/>
  <c r="K686" i="1"/>
  <c r="L686" i="1" s="1"/>
  <c r="AB686" i="1" s="1"/>
  <c r="H687" i="1"/>
  <c r="K687" i="1"/>
  <c r="L687" i="1" s="1"/>
  <c r="H688" i="1"/>
  <c r="K688" i="1"/>
  <c r="L688" i="1" s="1"/>
  <c r="H689" i="1"/>
  <c r="K689" i="1"/>
  <c r="L689" i="1" s="1"/>
  <c r="H690" i="1"/>
  <c r="K690" i="1"/>
  <c r="L690" i="1" s="1"/>
  <c r="H691" i="1"/>
  <c r="L691" i="1"/>
  <c r="AB691" i="1" s="1"/>
  <c r="H692" i="1"/>
  <c r="L692" i="1"/>
  <c r="AB692" i="1" s="1"/>
  <c r="H694" i="1"/>
  <c r="L694" i="1"/>
  <c r="H695" i="1"/>
  <c r="K695" i="1"/>
  <c r="L695" i="1" s="1"/>
  <c r="H696" i="1"/>
  <c r="K696" i="1"/>
  <c r="L696" i="1" s="1"/>
  <c r="H697" i="1"/>
  <c r="K697" i="1"/>
  <c r="L697" i="1" s="1"/>
  <c r="AB697" i="1" s="1"/>
  <c r="H698" i="1"/>
  <c r="K698" i="1"/>
  <c r="L698" i="1" s="1"/>
  <c r="AB698" i="1" s="1"/>
  <c r="H699" i="1"/>
  <c r="K699" i="1"/>
  <c r="L699" i="1" s="1"/>
  <c r="AB699" i="1" s="1"/>
  <c r="H700" i="1"/>
  <c r="K700" i="1"/>
  <c r="L700" i="1" s="1"/>
  <c r="H701" i="1"/>
  <c r="K701" i="1"/>
  <c r="L701" i="1" s="1"/>
  <c r="AB701" i="1" s="1"/>
  <c r="H702" i="1"/>
  <c r="K702" i="1"/>
  <c r="L702" i="1" s="1"/>
  <c r="H703" i="1"/>
  <c r="K703" i="1"/>
  <c r="L703" i="1" s="1"/>
  <c r="AB703" i="1" s="1"/>
  <c r="H704" i="1"/>
  <c r="K704" i="1"/>
  <c r="H705" i="1"/>
  <c r="K705" i="1"/>
  <c r="L705" i="1" s="1"/>
  <c r="H706" i="1"/>
  <c r="K706" i="1"/>
  <c r="L706" i="1" s="1"/>
  <c r="H707" i="1"/>
  <c r="K707" i="1"/>
  <c r="L707" i="1" s="1"/>
  <c r="H708" i="1"/>
  <c r="K708" i="1"/>
  <c r="L708" i="1" s="1"/>
  <c r="H709" i="1"/>
  <c r="K709" i="1"/>
  <c r="L709" i="1" s="1"/>
  <c r="AB709" i="1" s="1"/>
  <c r="H710" i="1"/>
  <c r="K710" i="1"/>
  <c r="L710" i="1" s="1"/>
  <c r="AB710" i="1" s="1"/>
  <c r="H711" i="1"/>
  <c r="K711" i="1"/>
  <c r="L711" i="1" s="1"/>
  <c r="AB711" i="1" s="1"/>
  <c r="H712" i="1"/>
  <c r="K712" i="1"/>
  <c r="L712" i="1" s="1"/>
  <c r="H713" i="1"/>
  <c r="K713" i="1"/>
  <c r="L713" i="1" s="1"/>
  <c r="AB713" i="1" s="1"/>
  <c r="H714" i="1"/>
  <c r="K714" i="1"/>
  <c r="L714" i="1" s="1"/>
  <c r="H715" i="1"/>
  <c r="K715" i="1"/>
  <c r="L715" i="1" s="1"/>
  <c r="AB715" i="1" s="1"/>
  <c r="H716" i="1"/>
  <c r="K716" i="1"/>
  <c r="L716" i="1" s="1"/>
  <c r="AB716" i="1" s="1"/>
  <c r="H717" i="1"/>
  <c r="K717" i="1"/>
  <c r="L717" i="1" s="1"/>
  <c r="H718" i="1"/>
  <c r="K718" i="1"/>
  <c r="L718" i="1" s="1"/>
  <c r="H719" i="1"/>
  <c r="K719" i="1"/>
  <c r="L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H727" i="1"/>
  <c r="K727" i="1"/>
  <c r="L727" i="1" s="1"/>
  <c r="H728" i="1"/>
  <c r="K728" i="1"/>
  <c r="L728" i="1" s="1"/>
  <c r="H729" i="1"/>
  <c r="K729" i="1"/>
  <c r="L729" i="1" s="1"/>
  <c r="AB729" i="1" s="1"/>
  <c r="H730" i="1"/>
  <c r="K730" i="1"/>
  <c r="L730" i="1" s="1"/>
  <c r="H731" i="1"/>
  <c r="K731" i="1"/>
  <c r="L731" i="1" s="1"/>
  <c r="H732" i="1"/>
  <c r="K732" i="1"/>
  <c r="L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H739" i="1"/>
  <c r="K739" i="1"/>
  <c r="L739" i="1" s="1"/>
  <c r="H740" i="1"/>
  <c r="K740" i="1"/>
  <c r="L740" i="1" s="1"/>
  <c r="H742" i="1"/>
  <c r="K742" i="1"/>
  <c r="L742" i="1" s="1"/>
  <c r="AB742" i="1" s="1"/>
  <c r="H743" i="1"/>
  <c r="K743" i="1"/>
  <c r="L743" i="1" s="1"/>
  <c r="H744" i="1"/>
  <c r="K744" i="1"/>
  <c r="L744" i="1" s="1"/>
  <c r="H745" i="1"/>
  <c r="K745" i="1"/>
  <c r="L745" i="1" s="1"/>
  <c r="AB745" i="1" s="1"/>
  <c r="H746" i="1"/>
  <c r="K746" i="1"/>
  <c r="L746" i="1" s="1"/>
  <c r="AB746" i="1" s="1"/>
  <c r="H747" i="1"/>
  <c r="K747" i="1"/>
  <c r="L747" i="1" s="1"/>
  <c r="AB747" i="1" s="1"/>
  <c r="H748" i="1"/>
  <c r="K748" i="1"/>
  <c r="L748" i="1" s="1"/>
  <c r="AB748" i="1" s="1"/>
  <c r="H749" i="1"/>
  <c r="K749" i="1"/>
  <c r="L749" i="1" s="1"/>
  <c r="H750" i="1"/>
  <c r="K750" i="1"/>
  <c r="L750" i="1" s="1"/>
  <c r="H751" i="1"/>
  <c r="K751" i="1"/>
  <c r="L751" i="1" s="1"/>
  <c r="AB751" i="1" s="1"/>
  <c r="H752" i="1"/>
  <c r="K752" i="1"/>
  <c r="L752" i="1" s="1"/>
  <c r="H753" i="1"/>
  <c r="K753" i="1"/>
  <c r="L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AB772" i="1" s="1"/>
  <c r="H773" i="1"/>
  <c r="K773" i="1"/>
  <c r="L773" i="1" s="1"/>
  <c r="H774" i="1"/>
  <c r="K774" i="1"/>
  <c r="L774" i="1" s="1"/>
  <c r="H775" i="1"/>
  <c r="K775" i="1"/>
  <c r="H776" i="1"/>
  <c r="K776" i="1"/>
  <c r="L776" i="1" s="1"/>
  <c r="H777" i="1"/>
  <c r="L777" i="1"/>
  <c r="H778" i="1"/>
  <c r="K778" i="1"/>
  <c r="L778" i="1" s="1"/>
  <c r="AB778" i="1" s="1"/>
  <c r="H779" i="1"/>
  <c r="K779" i="1"/>
  <c r="L779" i="1" s="1"/>
  <c r="H780" i="1"/>
  <c r="K780" i="1"/>
  <c r="L780" i="1" s="1"/>
  <c r="H781" i="1"/>
  <c r="K781" i="1"/>
  <c r="L781" i="1" s="1"/>
  <c r="AB781" i="1" s="1"/>
  <c r="H782" i="1"/>
  <c r="L782" i="1"/>
  <c r="AB782" i="1" s="1"/>
  <c r="H783" i="1"/>
  <c r="K783" i="1"/>
  <c r="L783" i="1" s="1"/>
  <c r="AB783" i="1" s="1"/>
  <c r="H784" i="1"/>
  <c r="K784" i="1"/>
  <c r="L784" i="1" s="1"/>
  <c r="AB784" i="1" s="1"/>
  <c r="H785" i="1"/>
  <c r="K785" i="1"/>
  <c r="L785" i="1" s="1"/>
  <c r="H786" i="1"/>
  <c r="K786" i="1"/>
  <c r="L786" i="1" s="1"/>
  <c r="H787" i="1"/>
  <c r="K787" i="1"/>
  <c r="L787" i="1" s="1"/>
  <c r="AB787" i="1" s="1"/>
  <c r="H788" i="1"/>
  <c r="K788" i="1"/>
  <c r="L788" i="1" s="1"/>
  <c r="H789" i="1"/>
  <c r="K789" i="1"/>
  <c r="L789" i="1" s="1"/>
  <c r="H790" i="1"/>
  <c r="K790" i="1"/>
  <c r="L790" i="1" s="1"/>
  <c r="AB790" i="1" s="1"/>
  <c r="H791" i="1"/>
  <c r="K791" i="1"/>
  <c r="L791" i="1" s="1"/>
  <c r="H792" i="1"/>
  <c r="K792" i="1"/>
  <c r="H793" i="1"/>
  <c r="K793" i="1"/>
  <c r="L793" i="1" s="1"/>
  <c r="AB793" i="1" s="1"/>
  <c r="H794" i="1"/>
  <c r="K794" i="1"/>
  <c r="L794" i="1" s="1"/>
  <c r="H795" i="1"/>
  <c r="K795" i="1"/>
  <c r="L795" i="1" s="1"/>
  <c r="AB795" i="1" s="1"/>
  <c r="H796" i="1"/>
  <c r="K796" i="1"/>
  <c r="L796" i="1" s="1"/>
  <c r="AB796" i="1" s="1"/>
  <c r="H797" i="1"/>
  <c r="K797" i="1"/>
  <c r="L797" i="1" s="1"/>
  <c r="H798" i="1"/>
  <c r="L798" i="1"/>
  <c r="H799" i="1"/>
  <c r="K799" i="1"/>
  <c r="L799" i="1" s="1"/>
  <c r="AB799" i="1" s="1"/>
  <c r="H800" i="1"/>
  <c r="K800" i="1"/>
  <c r="L800" i="1" s="1"/>
  <c r="H801" i="1"/>
  <c r="K801" i="1"/>
  <c r="L801" i="1" s="1"/>
  <c r="H802" i="1"/>
  <c r="K802" i="1"/>
  <c r="L802" i="1" s="1"/>
  <c r="AB802" i="1" s="1"/>
  <c r="H803" i="1"/>
  <c r="K803" i="1"/>
  <c r="L803" i="1" s="1"/>
  <c r="H804" i="1"/>
  <c r="K804" i="1"/>
  <c r="L804" i="1" s="1"/>
  <c r="H805" i="1"/>
  <c r="K805" i="1"/>
  <c r="L805" i="1" s="1"/>
  <c r="AB805" i="1" s="1"/>
  <c r="H806" i="1"/>
  <c r="K806" i="1"/>
  <c r="L806" i="1" s="1"/>
  <c r="AB806" i="1" s="1"/>
  <c r="H807" i="1"/>
  <c r="K807" i="1"/>
  <c r="L807" i="1" s="1"/>
  <c r="AB807" i="1" s="1"/>
  <c r="H808" i="1"/>
  <c r="K808" i="1"/>
  <c r="H809" i="1"/>
  <c r="K809" i="1"/>
  <c r="L809" i="1" s="1"/>
  <c r="H810" i="1"/>
  <c r="K810" i="1"/>
  <c r="L810" i="1" s="1"/>
  <c r="H811" i="1"/>
  <c r="K811" i="1"/>
  <c r="L811" i="1" s="1"/>
  <c r="AB811" i="1" s="1"/>
  <c r="H812" i="1"/>
  <c r="L812" i="1"/>
  <c r="H813" i="1"/>
  <c r="K813" i="1"/>
  <c r="L813" i="1" s="1"/>
  <c r="H814" i="1"/>
  <c r="K814" i="1"/>
  <c r="L814" i="1" s="1"/>
  <c r="AB814" i="1" s="1"/>
  <c r="H815" i="1"/>
  <c r="K815" i="1"/>
  <c r="L815" i="1" s="1"/>
  <c r="H816" i="1"/>
  <c r="K816" i="1"/>
  <c r="L816" i="1" s="1"/>
  <c r="H817" i="1"/>
  <c r="K817" i="1"/>
  <c r="L817" i="1" s="1"/>
  <c r="AB817" i="1" s="1"/>
  <c r="H818" i="1"/>
  <c r="K818" i="1"/>
  <c r="L818" i="1" s="1"/>
  <c r="AB818" i="1" s="1"/>
  <c r="H819" i="1"/>
  <c r="K819" i="1"/>
  <c r="L819" i="1" s="1"/>
  <c r="AB819" i="1" s="1"/>
  <c r="H820" i="1"/>
  <c r="K820" i="1"/>
  <c r="L820" i="1" s="1"/>
  <c r="AB820" i="1" s="1"/>
  <c r="H821" i="1"/>
  <c r="K821" i="1"/>
  <c r="L821" i="1" s="1"/>
  <c r="H822" i="1"/>
  <c r="K822" i="1"/>
  <c r="L822" i="1" s="1"/>
  <c r="H823" i="1"/>
  <c r="K823" i="1"/>
  <c r="L823" i="1" s="1"/>
  <c r="AB823" i="1" s="1"/>
  <c r="H824" i="1"/>
  <c r="K824" i="1"/>
  <c r="L824" i="1" s="1"/>
  <c r="H825" i="1"/>
  <c r="K825" i="1"/>
  <c r="L825" i="1" s="1"/>
  <c r="H826" i="1"/>
  <c r="K826" i="1"/>
  <c r="L826" i="1" s="1"/>
  <c r="AB826" i="1" s="1"/>
  <c r="H827" i="1"/>
  <c r="K827" i="1"/>
  <c r="L827" i="1" s="1"/>
  <c r="H828" i="1"/>
  <c r="K828" i="1"/>
  <c r="H829" i="1"/>
  <c r="K829" i="1"/>
  <c r="L829" i="1" s="1"/>
  <c r="AB829" i="1" s="1"/>
  <c r="H830" i="1"/>
  <c r="K830" i="1"/>
  <c r="L830" i="1" s="1"/>
  <c r="AB830" i="1" s="1"/>
  <c r="H831" i="1"/>
  <c r="K831" i="1"/>
  <c r="L831" i="1" s="1"/>
  <c r="AB831" i="1" s="1"/>
  <c r="H832" i="1"/>
  <c r="K832" i="1"/>
  <c r="L832" i="1" s="1"/>
  <c r="AB832" i="1" s="1"/>
  <c r="H833" i="1"/>
  <c r="K833" i="1"/>
  <c r="L833" i="1" s="1"/>
  <c r="H834" i="1"/>
  <c r="K834" i="1"/>
  <c r="L834" i="1" s="1"/>
  <c r="H835" i="1"/>
  <c r="K835" i="1"/>
  <c r="L835" i="1" s="1"/>
  <c r="AB835" i="1" s="1"/>
  <c r="H836" i="1"/>
  <c r="K836" i="1"/>
  <c r="L836" i="1" s="1"/>
  <c r="H837" i="1"/>
  <c r="K837" i="1"/>
  <c r="L837" i="1" s="1"/>
  <c r="H838" i="1"/>
  <c r="K838" i="1"/>
  <c r="L838" i="1" s="1"/>
  <c r="AB838" i="1" s="1"/>
  <c r="H839" i="1"/>
  <c r="K839" i="1"/>
  <c r="L839" i="1" s="1"/>
  <c r="H840" i="1"/>
  <c r="K840" i="1"/>
  <c r="L840" i="1" s="1"/>
  <c r="H841" i="1"/>
  <c r="K841" i="1"/>
  <c r="L841" i="1" s="1"/>
  <c r="AB841" i="1" s="1"/>
  <c r="H842" i="1"/>
  <c r="K842" i="1"/>
  <c r="L842" i="1" s="1"/>
  <c r="AB842" i="1" s="1"/>
  <c r="H843" i="1"/>
  <c r="K843" i="1"/>
  <c r="L843" i="1" s="1"/>
  <c r="AB843" i="1" s="1"/>
  <c r="H844" i="1"/>
  <c r="K844" i="1"/>
  <c r="L844" i="1" s="1"/>
  <c r="AB844" i="1" s="1"/>
  <c r="H845" i="1"/>
  <c r="K845" i="1"/>
  <c r="L845" i="1" s="1"/>
  <c r="H846" i="1"/>
  <c r="K846" i="1"/>
  <c r="L846" i="1" s="1"/>
  <c r="H847" i="1"/>
  <c r="K847" i="1"/>
  <c r="L847" i="1" s="1"/>
  <c r="AB847" i="1" s="1"/>
  <c r="H848" i="1"/>
  <c r="K848" i="1"/>
  <c r="L848" i="1" s="1"/>
  <c r="H849" i="1"/>
  <c r="K849" i="1"/>
  <c r="L849" i="1" s="1"/>
  <c r="H850" i="1"/>
  <c r="K850" i="1"/>
  <c r="L850" i="1" s="1"/>
  <c r="AB850" i="1" s="1"/>
  <c r="H851" i="1"/>
  <c r="K851" i="1"/>
  <c r="L851" i="1" s="1"/>
  <c r="H852" i="1"/>
  <c r="L852" i="1"/>
  <c r="H853" i="1"/>
  <c r="L853" i="1"/>
  <c r="AB853" i="1" s="1"/>
  <c r="H854" i="1"/>
  <c r="L854" i="1"/>
  <c r="AB854" i="1" s="1"/>
  <c r="H855" i="1"/>
  <c r="L855" i="1"/>
  <c r="AB855" i="1" s="1"/>
  <c r="H856" i="1"/>
  <c r="K856" i="1"/>
  <c r="L856" i="1" s="1"/>
  <c r="AB856" i="1" s="1"/>
  <c r="H857" i="1"/>
  <c r="K857" i="1"/>
  <c r="L857" i="1" s="1"/>
  <c r="H859" i="1"/>
  <c r="L859" i="1"/>
  <c r="H860" i="1"/>
  <c r="K860" i="1"/>
  <c r="L860" i="1" s="1"/>
  <c r="H861" i="1"/>
  <c r="K861" i="1"/>
  <c r="L861" i="1" s="1"/>
  <c r="H862" i="1"/>
  <c r="K862" i="1"/>
  <c r="L862" i="1" s="1"/>
  <c r="H863" i="1"/>
  <c r="K863" i="1"/>
  <c r="L863" i="1" s="1"/>
  <c r="AB863" i="1" s="1"/>
  <c r="H864" i="1"/>
  <c r="K864" i="1"/>
  <c r="L864" i="1" s="1"/>
  <c r="H865" i="1"/>
  <c r="K865" i="1"/>
  <c r="L865" i="1" s="1"/>
  <c r="AB865" i="1" s="1"/>
  <c r="H866" i="1"/>
  <c r="K866" i="1"/>
  <c r="L866" i="1" s="1"/>
  <c r="AB866" i="1" s="1"/>
  <c r="H867" i="1"/>
  <c r="K867" i="1"/>
  <c r="L867" i="1" s="1"/>
  <c r="H868" i="1"/>
  <c r="K868" i="1"/>
  <c r="L868" i="1" s="1"/>
  <c r="H869" i="1"/>
  <c r="K869" i="1"/>
  <c r="L869" i="1" s="1"/>
  <c r="AB869" i="1" s="1"/>
  <c r="H870" i="1"/>
  <c r="K870" i="1"/>
  <c r="L870" i="1" s="1"/>
  <c r="H871" i="1"/>
  <c r="K871" i="1"/>
  <c r="L871" i="1" s="1"/>
  <c r="AB871" i="1" s="1"/>
  <c r="H872" i="1"/>
  <c r="K872" i="1"/>
  <c r="L872" i="1" s="1"/>
  <c r="AB872" i="1" s="1"/>
  <c r="H873" i="1"/>
  <c r="K873" i="1"/>
  <c r="L873" i="1" s="1"/>
  <c r="H874" i="1"/>
  <c r="K874" i="1"/>
  <c r="L874" i="1" s="1"/>
  <c r="H875" i="1"/>
  <c r="K875" i="1"/>
  <c r="L875" i="1" s="1"/>
  <c r="AB875" i="1" s="1"/>
  <c r="H876" i="1"/>
  <c r="K876" i="1"/>
  <c r="L876" i="1" s="1"/>
  <c r="H877" i="1"/>
  <c r="K877" i="1"/>
  <c r="L877" i="1" s="1"/>
  <c r="H878" i="1"/>
  <c r="K878" i="1"/>
  <c r="L878" i="1" s="1"/>
  <c r="K879" i="1"/>
  <c r="L879" i="1" s="1"/>
  <c r="K880" i="1"/>
  <c r="L880" i="1" s="1"/>
  <c r="U921" i="1" l="1"/>
  <c r="U920" i="1"/>
  <c r="U919" i="1"/>
  <c r="AB868" i="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9"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08" i="1"/>
  <c r="AB914" i="1"/>
  <c r="AB921"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5" i="1"/>
  <c r="AB25" i="1"/>
  <c r="AB21" i="1"/>
  <c r="AB17" i="1"/>
  <c r="AB13" i="1"/>
  <c r="AB887" i="1"/>
  <c r="AB899" i="1"/>
  <c r="AB15" i="1"/>
  <c r="AB11" i="1"/>
  <c r="AB7" i="1"/>
  <c r="AB879" i="1"/>
  <c r="AB905" i="1"/>
  <c r="AB911" i="1"/>
  <c r="AB917" i="1"/>
  <c r="L728" i="3"/>
  <c r="L720" i="3"/>
  <c r="L729" i="3"/>
  <c r="AB589" i="1"/>
  <c r="AB906" i="1"/>
  <c r="AB912" i="1"/>
  <c r="AB918" i="1"/>
  <c r="AB9" i="1"/>
  <c r="AB886" i="1"/>
  <c r="AB571" i="1"/>
  <c r="AB881" i="1"/>
  <c r="AB30" i="1"/>
  <c r="AB26" i="1"/>
  <c r="AB22" i="1"/>
  <c r="AB18" i="1"/>
  <c r="AB907" i="1"/>
  <c r="AB913" i="1"/>
  <c r="AB2" i="1"/>
  <c r="AB898" i="1"/>
  <c r="AB904" i="1"/>
  <c r="AB910" i="1"/>
  <c r="AB916"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20" i="1"/>
  <c r="AB659" i="1"/>
  <c r="K753" i="3"/>
  <c r="L753" i="3" s="1"/>
  <c r="AB14" i="1"/>
  <c r="AB10" i="1"/>
  <c r="AB6" i="1"/>
  <c r="AB919"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20" i="1"/>
  <c r="AA908"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9"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6"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5"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4"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2" i="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A922" i="1" l="1"/>
  <c r="W922" i="1"/>
  <c r="X922" i="1" s="1"/>
  <c r="U922" i="1"/>
  <c r="AB922" i="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K777" i="3" l="1"/>
  <c r="L777" i="3" s="1"/>
  <c r="B677" i="3"/>
  <c r="K779" i="3"/>
  <c r="L779" i="3" s="1"/>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M882" i="1" s="1"/>
  <c r="W884" i="1"/>
  <c r="X884" i="1" s="1"/>
  <c r="U884" i="1"/>
  <c r="I884" i="1" s="1"/>
  <c r="M884" i="1" s="1"/>
  <c r="W893" i="1"/>
  <c r="X893" i="1" s="1"/>
  <c r="U893" i="1"/>
  <c r="I893" i="1" s="1"/>
  <c r="M893" i="1" s="1"/>
  <c r="W913" i="1"/>
  <c r="X913" i="1" s="1"/>
  <c r="U913" i="1"/>
  <c r="I913" i="1" s="1"/>
  <c r="M913" i="1" s="1"/>
  <c r="W896" i="1"/>
  <c r="X896" i="1" s="1"/>
  <c r="U896" i="1"/>
  <c r="I896" i="1" s="1"/>
  <c r="M896" i="1" s="1"/>
  <c r="W917" i="1"/>
  <c r="X917" i="1" s="1"/>
  <c r="U917" i="1"/>
  <c r="I917" i="1" s="1"/>
  <c r="M917"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9" i="1"/>
  <c r="X919" i="1" s="1"/>
  <c r="I919" i="1"/>
  <c r="M919" i="1" s="1"/>
  <c r="W895" i="1"/>
  <c r="X895" i="1" s="1"/>
  <c r="U895" i="1"/>
  <c r="I895" i="1" s="1"/>
  <c r="M895" i="1" s="1"/>
  <c r="W901" i="1"/>
  <c r="X901" i="1" s="1"/>
  <c r="U901" i="1"/>
  <c r="I901" i="1" s="1"/>
  <c r="M901" i="1" s="1"/>
  <c r="W916" i="1"/>
  <c r="X916" i="1" s="1"/>
  <c r="U916" i="1"/>
  <c r="I916" i="1" s="1"/>
  <c r="M916" i="1" s="1"/>
  <c r="U906" i="1"/>
  <c r="I906" i="1" s="1"/>
  <c r="M906" i="1" s="1"/>
  <c r="W906" i="1"/>
  <c r="X906" i="1" s="1"/>
  <c r="W909" i="1"/>
  <c r="X909" i="1" s="1"/>
  <c r="U909" i="1"/>
  <c r="I909" i="1" s="1"/>
  <c r="M909" i="1" s="1"/>
  <c r="W912" i="1"/>
  <c r="X912" i="1" s="1"/>
  <c r="U912" i="1"/>
  <c r="I912" i="1" s="1"/>
  <c r="M912" i="1" s="1"/>
  <c r="W897" i="1"/>
  <c r="X897" i="1" s="1"/>
  <c r="U897" i="1"/>
  <c r="I897" i="1" s="1"/>
  <c r="M897" i="1" s="1"/>
  <c r="U892" i="1"/>
  <c r="I892" i="1" s="1"/>
  <c r="M892" i="1" s="1"/>
  <c r="W892" i="1"/>
  <c r="X892" i="1" s="1"/>
  <c r="U886" i="1"/>
  <c r="I886" i="1" s="1"/>
  <c r="M886" i="1" s="1"/>
  <c r="W886" i="1"/>
  <c r="X886" i="1" s="1"/>
  <c r="U898" i="1"/>
  <c r="I898" i="1" s="1"/>
  <c r="M898" i="1" s="1"/>
  <c r="W898" i="1"/>
  <c r="X898" i="1" s="1"/>
  <c r="I920" i="1"/>
  <c r="M920" i="1" s="1"/>
  <c r="W920" i="1"/>
  <c r="X920" i="1" s="1"/>
  <c r="U915" i="1"/>
  <c r="I915" i="1" s="1"/>
  <c r="M915" i="1" s="1"/>
  <c r="W915" i="1"/>
  <c r="X915" i="1" s="1"/>
  <c r="I922" i="1"/>
  <c r="M922" i="1" s="1"/>
  <c r="U905" i="1"/>
  <c r="I905" i="1" s="1"/>
  <c r="M905" i="1" s="1"/>
  <c r="W905" i="1"/>
  <c r="X905" i="1" s="1"/>
  <c r="U885" i="1"/>
  <c r="I885" i="1" s="1"/>
  <c r="M885" i="1" s="1"/>
  <c r="W885" i="1"/>
  <c r="X885" i="1" s="1"/>
  <c r="B733" i="3" s="1"/>
  <c r="U890" i="1"/>
  <c r="I890" i="1" s="1"/>
  <c r="M890" i="1" s="1"/>
  <c r="W890" i="1"/>
  <c r="X890" i="1" s="1"/>
  <c r="U918" i="1"/>
  <c r="I918" i="1" s="1"/>
  <c r="M918" i="1" s="1"/>
  <c r="W918" i="1"/>
  <c r="X918" i="1" s="1"/>
  <c r="I921" i="1"/>
  <c r="M921" i="1" s="1"/>
  <c r="W921" i="1"/>
  <c r="X921" i="1" s="1"/>
  <c r="U899" i="1"/>
  <c r="I899" i="1" s="1"/>
  <c r="M899" i="1" s="1"/>
  <c r="W899" i="1"/>
  <c r="X899" i="1" s="1"/>
  <c r="U894" i="1"/>
  <c r="I894" i="1" s="1"/>
  <c r="M894" i="1" s="1"/>
  <c r="W894" i="1"/>
  <c r="X894" i="1" s="1"/>
  <c r="U911" i="1"/>
  <c r="I911" i="1" s="1"/>
  <c r="M911" i="1" s="1"/>
  <c r="W911" i="1"/>
  <c r="X911" i="1" s="1"/>
  <c r="I908" i="1"/>
  <c r="M908" i="1" s="1"/>
  <c r="W908" i="1"/>
  <c r="X908" i="1" s="1"/>
  <c r="U891" i="1"/>
  <c r="I891" i="1" s="1"/>
  <c r="M891" i="1" s="1"/>
  <c r="W891" i="1"/>
  <c r="X891" i="1" s="1"/>
  <c r="U888" i="1"/>
  <c r="I888" i="1" s="1"/>
  <c r="M888" i="1" s="1"/>
  <c r="W888" i="1"/>
  <c r="X888" i="1" s="1"/>
  <c r="U914" i="1"/>
  <c r="I914" i="1" s="1"/>
  <c r="M914" i="1" s="1"/>
  <c r="W914" i="1"/>
  <c r="X914" i="1" s="1"/>
  <c r="U887" i="1"/>
  <c r="I887" i="1" s="1"/>
  <c r="M887" i="1" s="1"/>
  <c r="W887" i="1"/>
  <c r="X887" i="1" s="1"/>
  <c r="U910" i="1"/>
  <c r="I910" i="1" s="1"/>
  <c r="M910" i="1" s="1"/>
  <c r="W910" i="1"/>
  <c r="X910" i="1" s="1"/>
  <c r="U907" i="1"/>
  <c r="I907" i="1" s="1"/>
  <c r="M907" i="1" s="1"/>
  <c r="W907" i="1"/>
  <c r="X907" i="1" s="1"/>
  <c r="U902" i="1"/>
  <c r="I902" i="1" s="1"/>
  <c r="M902" i="1" s="1"/>
  <c r="W902" i="1"/>
  <c r="X902" i="1" s="1"/>
  <c r="K778" i="3" l="1"/>
  <c r="L778" i="3" s="1"/>
  <c r="L743" i="3"/>
  <c r="L735" i="3"/>
  <c r="L733" i="3"/>
  <c r="X956" i="1"/>
  <c r="W956" i="1"/>
  <c r="X923" i="1"/>
  <c r="W923" i="1"/>
  <c r="X929" i="1"/>
  <c r="W929" i="1"/>
  <c r="X953" i="1"/>
  <c r="W953" i="1"/>
  <c r="X935" i="1"/>
  <c r="W935" i="1"/>
  <c r="X941" i="1"/>
  <c r="W941" i="1"/>
  <c r="X924" i="1"/>
  <c r="W924" i="1"/>
  <c r="X977" i="1"/>
  <c r="W977" i="1"/>
  <c r="X962" i="1"/>
  <c r="W962" i="1"/>
  <c r="X942" i="1"/>
  <c r="W942" i="1"/>
  <c r="X930" i="1"/>
  <c r="W930" i="1"/>
  <c r="X958" i="1"/>
  <c r="W958" i="1"/>
  <c r="X978" i="1"/>
  <c r="W978" i="1"/>
  <c r="X959" i="1"/>
  <c r="W959" i="1"/>
  <c r="X975" i="1"/>
  <c r="W975" i="1"/>
  <c r="X972" i="1"/>
  <c r="W972" i="1"/>
  <c r="X939" i="1"/>
  <c r="W939" i="1"/>
  <c r="X979" i="1"/>
  <c r="W979" i="1"/>
  <c r="X940" i="1"/>
  <c r="W940" i="1"/>
  <c r="X965" i="1"/>
  <c r="W965" i="1"/>
  <c r="X967" i="1"/>
  <c r="W967" i="1"/>
  <c r="AB979" i="1"/>
  <c r="U979" i="1"/>
  <c r="I979" i="1"/>
  <c r="M979" i="1"/>
  <c r="T979" i="1"/>
  <c r="AA979" i="1"/>
  <c r="X961" i="1"/>
  <c r="W961" i="1"/>
  <c r="X944" i="1"/>
  <c r="W944" i="1"/>
  <c r="X952" i="1"/>
  <c r="W952" i="1"/>
  <c r="X934" i="1"/>
  <c r="W934" i="1"/>
  <c r="X981" i="1"/>
  <c r="W981" i="1"/>
  <c r="X950" i="1"/>
  <c r="W950" i="1"/>
  <c r="X938" i="1"/>
  <c r="W938" i="1"/>
  <c r="AA932" i="1"/>
  <c r="AB932" i="1"/>
  <c r="AA925" i="1"/>
  <c r="X954" i="1"/>
  <c r="W954" i="1"/>
  <c r="AA944" i="1"/>
  <c r="U944" i="1"/>
  <c r="I944" i="1"/>
  <c r="M944" i="1"/>
  <c r="T944" i="1"/>
  <c r="AB944" i="1"/>
  <c r="AB952" i="1"/>
  <c r="U952" i="1"/>
  <c r="I952" i="1"/>
  <c r="M952" i="1"/>
  <c r="T952" i="1"/>
  <c r="AA952" i="1"/>
  <c r="U923" i="1"/>
  <c r="I923" i="1"/>
  <c r="M923" i="1"/>
  <c r="T923" i="1"/>
  <c r="AA923" i="1"/>
  <c r="X976" i="1"/>
  <c r="W976" i="1"/>
  <c r="X963" i="1"/>
  <c r="W963" i="1"/>
  <c r="AA936" i="1"/>
  <c r="AB936" i="1"/>
  <c r="AA974" i="1"/>
  <c r="AB974" i="1"/>
  <c r="AB928" i="1"/>
  <c r="AA928" i="1"/>
  <c r="AB949" i="1"/>
  <c r="AA949" i="1"/>
  <c r="AB961" i="1"/>
  <c r="U961" i="1"/>
  <c r="I961" i="1"/>
  <c r="M961" i="1"/>
  <c r="T961" i="1"/>
  <c r="AA961" i="1"/>
  <c r="X937" i="1"/>
  <c r="W937" i="1"/>
  <c r="X957" i="1"/>
  <c r="W957" i="1"/>
  <c r="AB935" i="1"/>
  <c r="U935" i="1"/>
  <c r="I935" i="1"/>
  <c r="M935" i="1"/>
  <c r="T935" i="1"/>
  <c r="AA935" i="1"/>
  <c r="X973" i="1"/>
  <c r="W973" i="1"/>
  <c r="AA975" i="1"/>
  <c r="U975" i="1"/>
  <c r="I975" i="1"/>
  <c r="M975" i="1"/>
  <c r="T975" i="1"/>
  <c r="AB975" i="1"/>
  <c r="X945" i="1"/>
  <c r="W945" i="1"/>
  <c r="AA942" i="1"/>
  <c r="U942" i="1"/>
  <c r="I942" i="1"/>
  <c r="M942" i="1"/>
  <c r="T942" i="1"/>
  <c r="AB942" i="1"/>
  <c r="AA941" i="1"/>
  <c r="U941" i="1"/>
  <c r="I941" i="1"/>
  <c r="M941" i="1"/>
  <c r="T941" i="1"/>
  <c r="AB941" i="1"/>
  <c r="U936" i="1"/>
  <c r="I936" i="1"/>
  <c r="M936" i="1"/>
  <c r="T936" i="1"/>
  <c r="W936" i="1"/>
  <c r="X936" i="1"/>
  <c r="U974" i="1"/>
  <c r="I974" i="1"/>
  <c r="M974" i="1"/>
  <c r="T974" i="1"/>
  <c r="W974" i="1"/>
  <c r="X974" i="1"/>
  <c r="U928" i="1"/>
  <c r="I928" i="1"/>
  <c r="M928" i="1"/>
  <c r="T928" i="1"/>
  <c r="W928" i="1"/>
  <c r="X928" i="1"/>
  <c r="U949" i="1"/>
  <c r="I949" i="1"/>
  <c r="M949" i="1"/>
  <c r="T949" i="1"/>
  <c r="W949" i="1"/>
  <c r="X949" i="1"/>
  <c r="X947" i="1"/>
  <c r="W947" i="1"/>
  <c r="AB977" i="1"/>
  <c r="U977" i="1"/>
  <c r="I977" i="1"/>
  <c r="M977" i="1"/>
  <c r="T977" i="1"/>
  <c r="AA977" i="1"/>
  <c r="AB938" i="1"/>
  <c r="U938" i="1"/>
  <c r="I938" i="1"/>
  <c r="M938" i="1"/>
  <c r="T938" i="1"/>
  <c r="AA938" i="1"/>
  <c r="U925" i="1"/>
  <c r="I925" i="1"/>
  <c r="M925" i="1"/>
  <c r="T925" i="1"/>
  <c r="W925" i="1"/>
  <c r="X925" i="1"/>
  <c r="AB934" i="1"/>
  <c r="U934" i="1"/>
  <c r="I934" i="1"/>
  <c r="M934" i="1"/>
  <c r="T934" i="1"/>
  <c r="AA934" i="1"/>
  <c r="AA940" i="1"/>
  <c r="U940" i="1"/>
  <c r="I940" i="1"/>
  <c r="M940" i="1"/>
  <c r="T940" i="1"/>
  <c r="AB940" i="1"/>
  <c r="U932" i="1"/>
  <c r="I932" i="1"/>
  <c r="M932" i="1"/>
  <c r="T932" i="1"/>
  <c r="W932" i="1"/>
  <c r="X932" i="1"/>
  <c r="AA930" i="1"/>
  <c r="U930" i="1"/>
  <c r="I930" i="1"/>
  <c r="M930" i="1"/>
  <c r="T930" i="1"/>
  <c r="AB930" i="1"/>
  <c r="AB950" i="1"/>
  <c r="U950" i="1"/>
  <c r="I950" i="1"/>
  <c r="M950" i="1"/>
  <c r="T950" i="1"/>
  <c r="AA950" i="1"/>
  <c r="X980" i="1"/>
  <c r="W980" i="1"/>
  <c r="AA976" i="1"/>
  <c r="U976" i="1"/>
  <c r="I976" i="1"/>
  <c r="M976" i="1"/>
  <c r="T976" i="1"/>
  <c r="AB976" i="1"/>
  <c r="AB963" i="1"/>
  <c r="U963" i="1"/>
  <c r="I963" i="1"/>
  <c r="M963" i="1"/>
  <c r="T963" i="1"/>
  <c r="AA963" i="1"/>
  <c r="AA929" i="1"/>
  <c r="U929" i="1"/>
  <c r="I929" i="1"/>
  <c r="M929" i="1"/>
  <c r="T929" i="1"/>
  <c r="AB929" i="1"/>
  <c r="AB970" i="1"/>
  <c r="AA970" i="1"/>
  <c r="AA962" i="1"/>
  <c r="U962" i="1"/>
  <c r="I962" i="1"/>
  <c r="M962" i="1"/>
  <c r="T962" i="1"/>
  <c r="AB962" i="1"/>
  <c r="X969" i="1"/>
  <c r="W969" i="1"/>
  <c r="AB980" i="1"/>
  <c r="U980" i="1"/>
  <c r="I980" i="1"/>
  <c r="M980" i="1"/>
  <c r="T980" i="1"/>
  <c r="AA980" i="1"/>
  <c r="X948" i="1"/>
  <c r="W948" i="1"/>
  <c r="X946" i="1"/>
  <c r="W946" i="1"/>
  <c r="U970" i="1"/>
  <c r="I970" i="1"/>
  <c r="M970" i="1"/>
  <c r="T970" i="1"/>
  <c r="W970" i="1"/>
  <c r="X970" i="1"/>
  <c r="AB943" i="1"/>
  <c r="AA943" i="1"/>
  <c r="X966" i="1"/>
  <c r="W966" i="1"/>
  <c r="AA927" i="1"/>
  <c r="AB937" i="1"/>
  <c r="U937" i="1"/>
  <c r="I937" i="1"/>
  <c r="M937" i="1"/>
  <c r="T937" i="1"/>
  <c r="AA937" i="1"/>
  <c r="AA964" i="1"/>
  <c r="AB964" i="1"/>
  <c r="AA981" i="1"/>
  <c r="U981" i="1"/>
  <c r="I981" i="1"/>
  <c r="M981" i="1"/>
  <c r="T981" i="1"/>
  <c r="AB981" i="1"/>
  <c r="AA958" i="1"/>
  <c r="U958" i="1"/>
  <c r="I958" i="1"/>
  <c r="M958" i="1"/>
  <c r="T958" i="1"/>
  <c r="AB958" i="1"/>
  <c r="AB951" i="1"/>
  <c r="AA951" i="1"/>
  <c r="AA968" i="1"/>
  <c r="AB968" i="1"/>
  <c r="AB939" i="1"/>
  <c r="U939" i="1"/>
  <c r="I939" i="1"/>
  <c r="M939" i="1"/>
  <c r="T939" i="1"/>
  <c r="AA939" i="1"/>
  <c r="AA971" i="1"/>
  <c r="AB971" i="1"/>
  <c r="AA967" i="1"/>
  <c r="U967" i="1"/>
  <c r="I967" i="1"/>
  <c r="M967" i="1"/>
  <c r="T967" i="1"/>
  <c r="AB967" i="1"/>
  <c r="AB948" i="1"/>
  <c r="U948" i="1"/>
  <c r="I948" i="1"/>
  <c r="M948" i="1"/>
  <c r="T948" i="1"/>
  <c r="AA948" i="1"/>
  <c r="AA953" i="1"/>
  <c r="U953" i="1"/>
  <c r="I953" i="1"/>
  <c r="M953" i="1"/>
  <c r="T953" i="1"/>
  <c r="AB953" i="1"/>
  <c r="AA954" i="1"/>
  <c r="U954" i="1"/>
  <c r="I954" i="1"/>
  <c r="M954" i="1"/>
  <c r="T954" i="1"/>
  <c r="AB954" i="1"/>
  <c r="AB956" i="1"/>
  <c r="U956" i="1"/>
  <c r="I956" i="1"/>
  <c r="M956" i="1"/>
  <c r="T956" i="1"/>
  <c r="AA956" i="1"/>
  <c r="AA946" i="1"/>
  <c r="U946" i="1"/>
  <c r="I946" i="1"/>
  <c r="M946" i="1"/>
  <c r="T946" i="1"/>
  <c r="AB946" i="1"/>
  <c r="X926" i="1"/>
  <c r="W926" i="1"/>
  <c r="X955" i="1"/>
  <c r="W955" i="1"/>
  <c r="AA972" i="1"/>
  <c r="U972" i="1"/>
  <c r="I972" i="1"/>
  <c r="M972" i="1"/>
  <c r="T972" i="1"/>
  <c r="AB972" i="1"/>
  <c r="AB960" i="1"/>
  <c r="AA960" i="1"/>
  <c r="X931" i="1"/>
  <c r="W931" i="1"/>
  <c r="AB933" i="1"/>
  <c r="AA933" i="1"/>
  <c r="AB957" i="1"/>
  <c r="U957" i="1"/>
  <c r="I957" i="1"/>
  <c r="M957" i="1"/>
  <c r="T957" i="1"/>
  <c r="AA957" i="1"/>
  <c r="AA973" i="1"/>
  <c r="U973" i="1"/>
  <c r="I973" i="1"/>
  <c r="M973" i="1"/>
  <c r="T973" i="1"/>
  <c r="AB973" i="1"/>
  <c r="AB969" i="1"/>
  <c r="U969" i="1"/>
  <c r="I969" i="1"/>
  <c r="M969" i="1"/>
  <c r="T969" i="1"/>
  <c r="AA969" i="1"/>
  <c r="U926" i="1"/>
  <c r="I926" i="1"/>
  <c r="M926" i="1"/>
  <c r="T926" i="1"/>
  <c r="AA926" i="1"/>
  <c r="AB955" i="1"/>
  <c r="U955" i="1"/>
  <c r="I955" i="1"/>
  <c r="M955" i="1"/>
  <c r="T955" i="1"/>
  <c r="AA955" i="1"/>
  <c r="AB931" i="1"/>
  <c r="U931" i="1"/>
  <c r="I931" i="1"/>
  <c r="M931" i="1"/>
  <c r="T931" i="1"/>
  <c r="AA931" i="1"/>
  <c r="AB965" i="1"/>
  <c r="U965" i="1"/>
  <c r="I965" i="1"/>
  <c r="M965" i="1"/>
  <c r="T965" i="1"/>
  <c r="AA965" i="1"/>
  <c r="AA945" i="1"/>
  <c r="U945" i="1"/>
  <c r="I945" i="1"/>
  <c r="M945" i="1"/>
  <c r="T945" i="1"/>
  <c r="AB945" i="1"/>
  <c r="U968" i="1"/>
  <c r="I968" i="1"/>
  <c r="M968" i="1"/>
  <c r="T968" i="1"/>
  <c r="W968" i="1"/>
  <c r="X968" i="1"/>
  <c r="AA966" i="1"/>
  <c r="U966" i="1"/>
  <c r="I966" i="1"/>
  <c r="M966" i="1"/>
  <c r="T966" i="1"/>
  <c r="AB966" i="1"/>
  <c r="U924" i="1"/>
  <c r="I924" i="1"/>
  <c r="M924" i="1"/>
  <c r="T924" i="1"/>
  <c r="AA924" i="1"/>
  <c r="U951" i="1"/>
  <c r="I951" i="1"/>
  <c r="M951" i="1"/>
  <c r="T951" i="1"/>
  <c r="W951" i="1"/>
  <c r="X951" i="1"/>
  <c r="U943" i="1"/>
  <c r="I943" i="1"/>
  <c r="M943" i="1"/>
  <c r="T943" i="1"/>
  <c r="W943" i="1"/>
  <c r="X943" i="1"/>
  <c r="AB978" i="1"/>
  <c r="U978" i="1"/>
  <c r="I978" i="1"/>
  <c r="M978" i="1"/>
  <c r="T978" i="1"/>
  <c r="AA978" i="1"/>
  <c r="AA959" i="1"/>
  <c r="U959" i="1"/>
  <c r="I959" i="1"/>
  <c r="M959" i="1"/>
  <c r="T959" i="1"/>
  <c r="AB959" i="1"/>
  <c r="AB947" i="1"/>
  <c r="U947" i="1"/>
  <c r="I947" i="1"/>
  <c r="M947" i="1"/>
  <c r="T947" i="1"/>
  <c r="AA947" i="1"/>
  <c r="U960" i="1"/>
  <c r="I960" i="1"/>
  <c r="M960" i="1"/>
  <c r="T960" i="1"/>
  <c r="W960" i="1"/>
  <c r="X960" i="1"/>
  <c r="U933" i="1"/>
  <c r="I933" i="1"/>
  <c r="M933" i="1"/>
  <c r="T933" i="1"/>
  <c r="W933" i="1"/>
  <c r="X933" i="1"/>
  <c r="U971" i="1"/>
  <c r="I971" i="1"/>
  <c r="M971" i="1"/>
  <c r="T971" i="1"/>
  <c r="W971" i="1"/>
  <c r="X971" i="1"/>
  <c r="U964" i="1"/>
  <c r="I964" i="1"/>
  <c r="M964" i="1"/>
  <c r="T964" i="1"/>
  <c r="W964" i="1"/>
  <c r="X964" i="1"/>
  <c r="U927" i="1"/>
  <c r="I927" i="1"/>
  <c r="M927" i="1"/>
  <c r="T927" i="1"/>
  <c r="W927" i="1"/>
  <c r="X927"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<sst xmlns="http://schemas.openxmlformats.org/spreadsheetml/2006/main" count="12966" uniqueCount="2869">
  <si>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</si>
  <si>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</si>
  <si>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</si>
  <si>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</si>
  <si>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</si>
  <si>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</si>
  <si>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</si>
  <si>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</si>
  <si>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</si>
  <si>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</si>
  <si>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</si>
  <si>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</si>
  <si>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</si>
  <si>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</si>
  <si>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</si>
  <si>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</si>
  <si>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</si>
  <si>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</si>
  <si>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</si>
  <si>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</si>
  <si>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</si>
  <si>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</si>
  <si>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</si>
  <si>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</si>
  <si>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</si>
  <si>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</si>
  <si>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</si>
  <si>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</si>
  <si>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</si>
  <si>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</si>
  <si>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</si>
  <si>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</si>
  <si>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</si>
  <si>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</si>
  <si>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</si>
  <si>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</si>
  <si>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</si>
  <si>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</si>
  <si>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</si>
  <si>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</si>
  <si>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</si>
  <si>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</si>
  <si>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</si>
  <si>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</si>
  <si>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</si>
  <si>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</si>
  <si>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</si>
  <si>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</si>
  <si>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</si>
  <si>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</si>
  <si>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</si>
  <si>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</si>
  <si>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</si>
  <si>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</si>
  <si>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</si>
  <si>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</si>
  <si>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</si>
  <si>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</si>
  <si>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</si>
  <si>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</si>
  <si>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</si>
  <si>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</si>
  <si>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</si>
  <si>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</si>
  <si>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</si>
  <si>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</si>
  <si>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</si>
  <si>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</si>
  <si>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</si>
  <si>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</si>
  <si>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</si>
  <si>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</si>
  <si>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</si>
  <si>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</si>
  <si>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</si>
  <si>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</si>
  <si>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</si>
  <si>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</si>
  <si>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</si>
  <si>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</si>
  <si>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</si>
  <si>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</si>
  <si>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</si>
  <si>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</si>
  <si>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</si>
  <si>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</si>
  <si>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</si>
  <si>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</si>
  <si>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</si>
  <si>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</si>
  <si>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</si>
  <si>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</si>
  <si>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</si>
  <si>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</si>
  <si>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</si>
  <si>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</si>
  <si>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</si>
  <si>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</si>
  <si>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</si>
  <si>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</si>
  <si>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</si>
  <si>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</si>
  <si>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</si>
  <si>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</si>
  <si>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</si>
  <si>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</si>
  <si>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</si>
  <si>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</si>
  <si>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</si>
  <si>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</si>
  <si>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</si>
  <si>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</si>
  <si>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</si>
  <si>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</si>
  <si>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</si>
  <si>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</si>
  <si>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</si>
  <si>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</si>
  <si>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</si>
  <si>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</si>
  <si>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</si>
  <si>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</si>
  <si>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</si>
  <si>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</si>
  <si>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</si>
  <si>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</si>
  <si>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</si>
  <si>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</si>
  <si>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</si>
  <si>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</si>
  <si>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</si>
  <si>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</si>
  <si>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</si>
  <si>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</si>
  <si>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</si>
  <si>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</si>
  <si>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</si>
  <si>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</si>
  <si>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</si>
  <si>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</si>
  <si>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</si>
  <si>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</si>
  <si>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</si>
  <si>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</si>
  <si>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</si>
  <si>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</si>
  <si>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</si>
  <si>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</si>
  <si>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</si>
  <si>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</si>
  <si>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</si>
  <si>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</si>
  <si>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</si>
  <si>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</si>
  <si>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</si>
  <si>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</si>
  <si>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</si>
  <si>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</si>
  <si>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</si>
  <si>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</si>
  <si>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</si>
  <si>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</si>
  <si>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</si>
  <si>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</si>
  <si>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</si>
  <si>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</si>
  <si>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</si>
  <si>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</si>
  <si>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</si>
  <si>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</si>
  <si>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</si>
  <si>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</si>
  <si>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</si>
  <si>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</si>
  <si>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</si>
  <si>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</si>
  <si>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</si>
  <si>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</si>
  <si>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</si>
  <si>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</si>
  <si>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</si>
  <si>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</si>
  <si>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</si>
  <si>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</si>
  <si>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</si>
  <si>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</si>
  <si>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</si>
  <si>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</si>
  <si>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</si>
  <si>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</si>
  <si>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</si>
  <si>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</si>
  <si>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</si>
  <si>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</si>
  <si>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</si>
  <si>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</si>
  <si>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</si>
  <si>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</si>
  <si>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</si>
  <si>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</si>
  <si>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</si>
  <si>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</si>
  <si>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</si>
  <si>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</si>
  <si>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</si>
  <si>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</si>
  <si>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</si>
  <si>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</si>
  <si>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</si>
  <si>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</si>
  <si>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</si>
  <si>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</si>
  <si>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</si>
  <si>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</si>
  <si>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</si>
  <si>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</si>
  <si>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</si>
  <si>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</si>
  <si>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</si>
  <si>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</si>
  <si>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</si>
  <si>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</si>
  <si>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</si>
  <si>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</si>
  <si>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</si>
  <si>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</si>
  <si>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</si>
  <si>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</si>
  <si>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</si>
  <si>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</si>
  <si>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</si>
  <si>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</si>
  <si>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</si>
  <si>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</si>
  <si>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</si>
  <si>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</si>
  <si>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</si>
  <si>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</si>
  <si>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</si>
  <si>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</si>
  <si>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</si>
  <si>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</si>
  <si>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</si>
  <si>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</si>
  <si>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</si>
  <si>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</si>
  <si>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</si>
  <si>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</si>
  <si>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</si>
  <si>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</si>
  <si>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</si>
  <si>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</si>
  <si>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</si>
  <si>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</si>
  <si>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</si>
  <si>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</si>
  <si>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</si>
  <si>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</si>
  <si>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</si>
  <si>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</si>
  <si>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</si>
  <si>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</si>
  <si>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</si>
  <si>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</si>
  <si>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</si>
  <si>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</si>
  <si>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</si>
  <si>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</si>
  <si>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</si>
  <si>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</si>
  <si>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</si>
  <si>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</si>
  <si>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</si>
  <si>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</si>
  <si>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</si>
  <si>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</si>
  <si>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</si>
  <si>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</si>
  <si>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</si>
  <si>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</si>
  <si>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</si>
  <si>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</si>
  <si>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</si>
  <si>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</si>
  <si>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</si>
  <si>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</si>
  <si>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</si>
  <si>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</si>
  <si>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</si>
  <si>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</si>
  <si>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</si>
  <si>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</si>
  <si>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</si>
  <si>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</si>
  <si>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</si>
  <si>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</si>
  <si>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</si>
  <si>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</si>
  <si>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</si>
  <si>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</si>
  <si>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</si>
  <si>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</si>
  <si>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</si>
  <si>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</si>
  <si>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</si>
  <si>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</si>
  <si>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</si>
  <si>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</si>
  <si>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</si>
  <si>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</si>
  <si>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</si>
  <si>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</si>
  <si>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</si>
  <si>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</si>
  <si>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</si>
  <si>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</si>
  <si>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</si>
  <si>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</si>
  <si>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</si>
  <si>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</si>
  <si>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</si>
  <si>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</si>
  <si>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</si>
  <si>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</si>
  <si>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</si>
  <si>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</si>
  <si>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</si>
  <si>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</si>
  <si>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</si>
  <si>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</si>
  <si>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</si>
  <si>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</si>
  <si>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</si>
  <si>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</si>
  <si>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</si>
  <si>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</si>
  <si>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</si>
  <si>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</si>
  <si>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</si>
  <si>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</si>
  <si>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</si>
  <si>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</si>
  <si>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</si>
  <si>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</si>
  <si>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</si>
  <si>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</si>
  <si>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</si>
  <si>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</si>
  <si>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</si>
  <si>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</si>
  <si>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</si>
  <si>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</si>
  <si>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</si>
  <si>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</si>
  <si>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</si>
  <si>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</si>
  <si>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</si>
  <si>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</si>
  <si>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</si>
  <si>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</si>
  <si>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</si>
  <si>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</si>
  <si>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</si>
  <si>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</si>
  <si>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</si>
  <si>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</si>
  <si>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</si>
  <si>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</si>
  <si>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</si>
  <si>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</si>
  <si>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</si>
  <si>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</si>
  <si>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</si>
  <si>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</si>
  <si>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</si>
  <si>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</si>
  <si>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</si>
  <si>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</si>
  <si>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</si>
  <si>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</si>
  <si>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</si>
  <si>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</si>
  <si>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</si>
  <si>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</si>
  <si>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</si>
  <si>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</si>
  <si>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</si>
  <si>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</si>
  <si>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</si>
  <si>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</si>
  <si>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</si>
  <si>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</si>
  <si>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</si>
  <si>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</si>
  <si>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</si>
  <si>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</si>
  <si>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</si>
  <si>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</si>
  <si>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</si>
  <si>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</si>
  <si>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</si>
  <si>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</si>
  <si>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</si>
  <si>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</si>
  <si>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</si>
  <si>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</si>
  <si>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</si>
  <si>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</si>
  <si>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</si>
  <si>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</si>
  <si>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</si>
  <si>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</si>
  <si>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</si>
  <si>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</si>
  <si>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</si>
  <si>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</si>
  <si>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</si>
  <si>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</si>
  <si>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</si>
  <si>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</si>
  <si>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</si>
  <si>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</si>
  <si>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</si>
  <si>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</si>
  <si>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</si>
  <si>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</si>
  <si>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</si>
  <si>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</si>
  <si>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</si>
  <si>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</si>
  <si>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</si>
  <si>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</si>
  <si>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</si>
  <si>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</si>
  <si>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</si>
  <si>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</si>
  <si>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</si>
  <si>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</si>
  <si>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</si>
  <si>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</si>
  <si>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</si>
  <si>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</si>
  <si>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</si>
  <si>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</si>
  <si>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</si>
  <si>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</si>
  <si>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</si>
  <si>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</si>
  <si>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</si>
  <si>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</si>
  <si>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</si>
  <si>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</si>
  <si>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</si>
  <si>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</si>
  <si>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</si>
  <si>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</si>
  <si>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</si>
  <si>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</si>
  <si>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</si>
  <si>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</si>
  <si>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</si>
  <si>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</si>
  <si>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</si>
  <si>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</si>
  <si>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</si>
  <si>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</si>
  <si>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</si>
  <si>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</si>
  <si>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</si>
  <si>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</si>
  <si>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</si>
  <si>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</si>
  <si>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</si>
  <si>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</si>
  <si>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</si>
  <si>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</si>
  <si>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</si>
  <si>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</si>
  <si>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</si>
  <si>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</si>
  <si>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</si>
  <si>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</si>
  <si>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</si>
  <si>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</si>
  <si>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</si>
  <si>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</si>
  <si>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</si>
  <si>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</si>
  <si>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</si>
  <si>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</si>
  <si>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</si>
  <si>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</si>
  <si>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</si>
  <si>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</si>
  <si>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</si>
  <si>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</si>
  <si>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</si>
  <si>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</si>
  <si>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</si>
  <si>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</si>
  <si>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</si>
  <si>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</si>
  <si>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</si>
  <si>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</si>
  <si>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</si>
  <si>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</si>
  <si>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</si>
  <si>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</si>
  <si>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</si>
  <si>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</si>
  <si>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</si>
  <si>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</si>
  <si>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</si>
  <si>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</si>
  <si>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</si>
  <si>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</si>
  <si>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</si>
  <si>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</si>
  <si>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</si>
  <si>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</si>
  <si>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</si>
  <si>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</si>
  <si>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</si>
  <si>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</si>
  <si>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</si>
  <si>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</si>
  <si>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</si>
  <si>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</si>
  <si>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</si>
  <si>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</si>
  <si>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</si>
  <si>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</si>
  <si>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</si>
  <si>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</si>
  <si>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</si>
  <si>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</si>
  <si>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</si>
  <si>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</si>
  <si>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</si>
  <si>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</si>
  <si>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</si>
  <si>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</si>
  <si>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</si>
  <si>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</si>
  <si>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</si>
  <si>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</si>
  <si>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</si>
  <si>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</si>
  <si>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</si>
  <si>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</si>
  <si>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</si>
  <si>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</si>
  <si>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</si>
  <si>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</si>
  <si>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</si>
  <si>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</si>
  <si>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</si>
  <si>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</si>
  <si>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</si>
  <si>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</si>
  <si>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</si>
  <si>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</si>
  <si>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</si>
  <si>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</si>
  <si>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</si>
  <si>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</si>
  <si>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</si>
  <si>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</si>
  <si>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</si>
  <si>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</si>
  <si>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</si>
  <si>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</si>
  <si>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</si>
  <si>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</si>
  <si>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</si>
  <si>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</si>
  <si>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</si>
  <si>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</si>
  <si>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</si>
  <si>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</si>
  <si>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</si>
  <si>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</si>
  <si>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</si>
  <si>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</si>
  <si>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</si>
  <si>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</si>
  <si>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</si>
  <si>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</si>
  <si>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</si>
  <si>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</si>
  <si>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</si>
  <si>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</si>
  <si>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</si>
  <si>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</si>
  <si>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</si>
  <si>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</si>
  <si>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</si>
  <si>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</si>
  <si>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</si>
  <si>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</si>
  <si>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</si>
  <si>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</si>
  <si>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</si>
  <si>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</si>
  <si>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</si>
  <si>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</si>
  <si>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</si>
  <si>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</si>
  <si>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</si>
  <si>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</si>
  <si>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</si>
  <si>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</si>
  <si>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</si>
  <si>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</si>
  <si>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</si>
  <si>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</si>
  <si>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</si>
  <si>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</si>
  <si>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</si>
  <si>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</si>
  <si>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</si>
  <si>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</si>
  <si>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</si>
  <si>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</si>
  <si>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</si>
  <si>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</si>
  <si>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</si>
  <si>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</si>
  <si>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</si>
  <si>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</si>
  <si>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</si>
  <si>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</si>
  <si>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</si>
  <si>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</si>
  <si>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</si>
  <si>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</si>
  <si>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</si>
  <si>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</si>
  <si>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</si>
  <si>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</si>
  <si>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</si>
  <si>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</si>
  <si>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</si>
  <si>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</si>
  <si>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</si>
  <si>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</si>
  <si>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</si>
  <si>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</si>
  <si>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</si>
  <si>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</si>
  <si>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</si>
  <si>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</si>
  <si>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</si>
  <si>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</si>
  <si>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</si>
  <si>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</si>
  <si>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</si>
  <si>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</si>
  <si>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</si>
  <si>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</si>
  <si>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</si>
  <si>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</si>
  <si>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</si>
  <si>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</si>
  <si>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</si>
  <si>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</si>
  <si>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</si>
  <si>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</si>
  <si>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</si>
  <si>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</si>
  <si>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</si>
  <si>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</si>
  <si>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</si>
  <si>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</si>
  <si>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</si>
  <si>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</si>
  <si>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</si>
  <si>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</si>
  <si>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</si>
  <si>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</si>
  <si>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</si>
  <si>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</si>
  <si>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</si>
  <si>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</si>
  <si>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</si>
  <si>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</si>
  <si>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</si>
  <si>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</si>
  <si>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</si>
  <si>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</si>
  <si>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</si>
  <si>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</si>
  <si>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</si>
  <si>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</si>
  <si>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</si>
  <si>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</si>
  <si>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</si>
  <si>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</si>
  <si>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</si>
  <si>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</si>
  <si>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</si>
  <si>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</si>
  <si>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</si>
  <si>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</si>
  <si>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</si>
  <si>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</si>
  <si>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</si>
  <si>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</si>
  <si>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</si>
  <si>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</si>
  <si>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</si>
  <si>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</si>
  <si>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</si>
  <si>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</si>
  <si>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</si>
  <si>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</si>
  <si>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</si>
  <si>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</si>
  <si>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</si>
  <si>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</si>
  <si>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</si>
  <si>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</si>
  <si>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</si>
  <si>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</si>
  <si>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</si>
  <si>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</si>
  <si>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</si>
  <si>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</si>
  <si>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</si>
  <si>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</si>
  <si>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</si>
  <si>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</si>
  <si>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</si>
  <si>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</si>
  <si>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</si>
  <si>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</si>
  <si>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</si>
  <si>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</si>
  <si>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</si>
  <si>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</si>
  <si>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</si>
  <si>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</si>
  <si>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</si>
  <si>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</si>
  <si>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</si>
  <si>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</si>
  <si>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</si>
  <si>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</si>
  <si>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</si>
  <si>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</si>
  <si>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</si>
  <si>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</si>
  <si>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</si>
  <si>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</si>
  <si>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</si>
  <si>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</si>
  <si>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</si>
  <si>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</si>
  <si>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</si>
  <si>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</si>
  <si>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</si>
  <si>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</si>
  <si>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</si>
  <si>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</si>
  <si>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</si>
  <si>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</si>
  <si>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</si>
  <si>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</si>
  <si>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</si>
  <si>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</si>
  <si>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</si>
  <si>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</si>
  <si>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</si>
  <si>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</si>
  <si>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</si>
  <si>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</si>
  <si>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</si>
  <si>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</si>
  <si>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</si>
  <si>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</si>
  <si>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</si>
  <si>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</si>
  <si>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</si>
  <si>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</si>
  <si>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</si>
  <si>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</si>
  <si>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</si>
  <si>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</si>
  <si>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</si>
  <si>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</si>
  <si>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</si>
  <si>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</si>
  <si>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</si>
  <si>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</si>
  <si>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</si>
  <si>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</si>
  <si>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</si>
  <si>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</si>
  <si>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</si>
  <si>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</si>
  <si>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</si>
  <si>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</si>
  <si>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</si>
  <si>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</si>
  <si>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</si>
  <si>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</si>
  <si>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</si>
  <si>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</si>
  <si>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</si>
  <si>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</si>
  <si>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</si>
  <si>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</si>
  <si>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</si>
  <si>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</si>
  <si>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</si>
  <si>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</si>
  <si>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</si>
  <si>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</si>
  <si>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</si>
  <si>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</si>
  <si>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</si>
  <si>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</si>
  <si>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</si>
  <si>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</si>
  <si>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</si>
  <si>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</si>
  <si>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</si>
  <si>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</si>
  <si>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</si>
  <si>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</si>
  <si>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</si>
  <si>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</si>
  <si>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</si>
  <si>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</si>
  <si>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</si>
  <si>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</si>
  <si>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</si>
  <si>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</si>
  <si>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</si>
  <si>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</si>
  <si>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</si>
  <si>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</si>
  <si>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</si>
  <si>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</si>
  <si>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</si>
  <si>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</si>
  <si>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</si>
  <si>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</si>
  <si>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</si>
  <si>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</si>
  <si>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</si>
  <si>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</si>
  <si>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</si>
  <si>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</si>
  <si>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</si>
  <si>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</si>
  <si>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</si>
  <si>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</si>
  <si>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</si>
  <si>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</si>
  <si>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</si>
  <si>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</si>
  <si>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</si>
  <si>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</si>
  <si>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</si>
  <si>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</si>
  <si>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</si>
  <si>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</si>
  <si>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</si>
  <si>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</si>
  <si>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</si>
  <si>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</si>
  <si>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</si>
  <si>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</si>
  <si>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</si>
  <si>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</si>
  <si>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</si>
  <si>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</si>
  <si>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</si>
  <si>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</si>
  <si>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</si>
  <si>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</si>
  <si>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</si>
  <si>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</si>
  <si>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</si>
  <si>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</si>
  <si>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</si>
  <si>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</si>
  <si>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</si>
  <si>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</si>
  <si>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</si>
  <si>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</si>
  <si>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</si>
  <si>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</si>
  <si>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</si>
  <si>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</si>
  <si>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</si>
  <si>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</si>
  <si>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</si>
  <si>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</si>
  <si>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</si>
  <si>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</si>
  <si>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</si>
  <si>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</si>
  <si>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</si>
  <si>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</si>
  <si>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</si>
  <si>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</si>
  <si>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</si>
  <si>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</si>
  <si>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</si>
  <si>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</si>
  <si>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</si>
  <si>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</si>
  <si>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</si>
  <si>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</si>
  <si>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</si>
  <si>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</si>
  <si>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</si>
  <si>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</si>
  <si>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</si>
  <si>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</si>
  <si>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</si>
  <si>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</si>
  <si>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</si>
  <si>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</si>
  <si>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</si>
  <si>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</si>
  <si>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</si>
  <si>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</si>
  <si>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</si>
  <si>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</si>
  <si>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</si>
  <si>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</si>
  <si>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</si>
  <si>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</si>
  <si>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</si>
  <si>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</si>
  <si>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</si>
  <si>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</si>
  <si>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</si>
  <si>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</si>
  <si>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</si>
  <si>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</si>
  <si>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</si>
  <si>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</si>
  <si>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</si>
  <si>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</si>
  <si>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</si>
  <si>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</si>
  <si>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</si>
  <si>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</si>
  <si>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</si>
  <si>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</si>
  <si>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</si>
  <si>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</si>
  <si>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</si>
  <si>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</si>
  <si>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</si>
  <si>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</si>
  <si>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</si>
  <si>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</si>
  <si>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</si>
  <si>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</si>
  <si>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</si>
  <si>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</si>
  <si>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</si>
  <si>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</si>
  <si>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</si>
  <si>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</si>
  <si>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</si>
  <si>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</si>
  <si>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</si>
  <si>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</si>
  <si>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</si>
  <si>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</si>
  <si>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</si>
  <si>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</si>
  <si>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</si>
  <si>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</si>
  <si>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</si>
  <si>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</si>
  <si>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</si>
  <si>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</si>
  <si>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</si>
  <si>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</si>
  <si>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</si>
  <si>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</si>
  <si>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</si>
  <si>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</si>
  <si>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</si>
  <si>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</si>
  <si>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</si>
  <si>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</si>
  <si>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</si>
  <si>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</si>
  <si>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</si>
  <si>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</si>
  <si>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</si>
  <si>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</si>
  <si>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</si>
  <si>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</si>
  <si>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</si>
  <si>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</si>
  <si>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</si>
  <si>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</si>
  <si>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</si>
  <si>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</si>
  <si>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</si>
  <si>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</si>
  <si>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</si>
  <si>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</si>
  <si>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</si>
  <si>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</si>
  <si>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</si>
  <si>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</si>
  <si>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</si>
  <si>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</si>
  <si>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</si>
  <si>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</si>
  <si>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</si>
  <si>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</si>
  <si>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</si>
  <si>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</si>
  <si>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</si>
  <si>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</si>
  <si>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</si>
  <si>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</si>
  <si>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</si>
  <si>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</si>
  <si>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</si>
  <si>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</si>
  <si>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</si>
  <si>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</si>
  <si>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</si>
  <si>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</si>
  <si>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</si>
  <si>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</si>
  <si>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</si>
  <si>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</si>
  <si>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</si>
  <si>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</si>
  <si>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</si>
  <si>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</si>
  <si>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</si>
  <si>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</si>
  <si>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</si>
  <si>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</si>
  <si>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</si>
  <si>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</si>
  <si>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</si>
  <si>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</si>
  <si>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</si>
  <si>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</si>
  <si>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</si>
  <si>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</si>
  <si>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</si>
  <si>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</si>
  <si>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</si>
  <si>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</si>
  <si>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</si>
  <si>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</si>
  <si>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</si>
  <si>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</si>
  <si>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</si>
  <si>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</si>
  <si>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</si>
  <si>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</si>
  <si>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</si>
  <si>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</si>
  <si>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</si>
  <si>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</si>
  <si>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</si>
  <si>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</si>
  <si>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</si>
  <si>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</si>
  <si>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</si>
  <si>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</si>
  <si>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</si>
  <si>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</si>
  <si>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</si>
  <si>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</si>
  <si>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</si>
  <si>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</si>
  <si>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</si>
  <si>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</si>
  <si>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</si>
  <si>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</si>
  <si>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</si>
  <si>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</si>
  <si>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</si>
  <si>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</si>
  <si>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</si>
  <si>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</si>
  <si>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</si>
  <si>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</si>
  <si>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</si>
  <si>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</si>
  <si>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</si>
  <si>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</si>
  <si>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</si>
  <si>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</si>
  <si>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</si>
  <si>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</si>
  <si>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</si>
  <si>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</si>
  <si>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</si>
  <si>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</si>
  <si>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</si>
  <si>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</si>
  <si>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</si>
  <si>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</si>
  <si>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</si>
  <si>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</si>
  <si>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</si>
  <si>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</si>
  <si>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</si>
  <si>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</si>
  <si>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</si>
  <si>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</si>
  <si>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</si>
  <si>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</si>
  <si>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</si>
  <si>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</si>
  <si>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</si>
  <si>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</si>
  <si>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</si>
  <si>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</si>
  <si>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</si>
  <si>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</si>
  <si>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</si>
  <si>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</si>
  <si>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</si>
  <si>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</si>
  <si>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</si>
  <si>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</si>
  <si>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</si>
  <si>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</si>
  <si>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</si>
  <si>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</si>
  <si>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</si>
  <si>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</si>
  <si>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</si>
  <si>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</si>
  <si>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</si>
  <si>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</si>
  <si>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</si>
  <si>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</si>
  <si>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</si>
  <si>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</si>
  <si>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</si>
  <si>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</si>
  <si>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</si>
  <si>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</si>
  <si>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</si>
  <si>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</si>
  <si>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</si>
  <si>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</si>
  <si>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</si>
  <si>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</si>
  <si>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</si>
  <si>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</si>
  <si>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</si>
  <si>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</si>
  <si>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</si>
  <si>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</si>
  <si>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</si>
  <si>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</si>
  <si>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</si>
  <si>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</si>
  <si>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</si>
  <si>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</si>
  <si>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</si>
  <si>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</si>
  <si>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</si>
  <si>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</si>
  <si>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</si>
  <si>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</si>
  <si>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</si>
  <si>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</si>
  <si>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</si>
  <si>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</si>
  <si>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</si>
  <si>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</si>
  <si>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</si>
  <si>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</si>
  <si>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</si>
  <si>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</si>
  <si>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</si>
  <si>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</si>
  <si>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</si>
  <si>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</si>
  <si>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</si>
  <si>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</si>
  <si>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</si>
  <si>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</si>
  <si>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</si>
  <si>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</si>
  <si>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</si>
  <si>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</si>
  <si>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</si>
  <si>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</si>
  <si>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</si>
  <si>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</si>
  <si>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</si>
  <si>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</si>
  <si>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</si>
  <si>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</si>
  <si>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</si>
  <si>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</si>
  <si>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</si>
  <si>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</si>
  <si>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</si>
  <si>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</si>
  <si>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</si>
  <si>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</si>
  <si>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</si>
  <si>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</si>
  <si>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</si>
  <si>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</si>
  <si>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</si>
  <si>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</si>
  <si>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</si>
  <si>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</si>
  <si>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</si>
  <si>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</si>
  <si>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</si>
  <si>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</si>
  <si>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</si>
  <si>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</si>
  <si>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</si>
  <si>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</si>
  <si>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</si>
  <si>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</si>
  <si>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</si>
  <si>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</si>
  <si>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</si>
  <si>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</si>
  <si>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</si>
  <si>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</si>
  <si>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</si>
  <si>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</si>
  <si>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</si>
  <si>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</si>
  <si>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</si>
  <si>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</si>
  <si>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</si>
  <si>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</si>
  <si>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</si>
  <si>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</si>
  <si>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</si>
  <si>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</si>
  <si>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</si>
  <si>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</si>
  <si>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</si>
  <si>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</si>
  <si>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</si>
  <si>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</si>
  <si>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</si>
  <si>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</si>
  <si>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</si>
  <si>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</si>
  <si>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</si>
  <si>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</si>
  <si>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</si>
  <si>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</si>
  <si>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</si>
  <si>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</si>
  <si>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</si>
  <si>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</si>
  <si>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</si>
  <si>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</si>
  <si>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</si>
  <si>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</si>
  <si>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</si>
  <si>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</si>
  <si>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</si>
  <si>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</si>
  <si>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</si>
  <si>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</si>
  <si>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</si>
  <si>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</si>
  <si>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</si>
  <si>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</si>
  <si>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</si>
  <si>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</si>
  <si>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</si>
  <si>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</si>
  <si>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</si>
  <si>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</si>
  <si>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</si>
  <si>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</si>
  <si>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</si>
  <si>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</si>
  <si>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</si>
  <si>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</si>
  <si>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</si>
  <si>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</si>
  <si>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</si>
  <si>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</si>
  <si>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</si>
  <si>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</si>
  <si>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</si>
  <si>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</si>
  <si>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</si>
  <si>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</si>
  <si>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</si>
  <si>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</si>
  <si>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</si>
  <si>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</si>
  <si>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</si>
  <si>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</si>
  <si>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</si>
  <si>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</si>
  <si>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</si>
  <si>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</si>
  <si>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</si>
  <si>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</si>
  <si>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</si>
  <si>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</si>
  <si>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</si>
  <si>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</si>
  <si>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</si>
  <si>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</si>
  <si>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</si>
  <si>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</si>
  <si>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</si>
  <si>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</si>
  <si>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</si>
  <si>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</si>
  <si>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</si>
  <si>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</si>
  <si>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</si>
  <si>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</si>
  <si>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</si>
  <si>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</si>
  <si>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</si>
  <si>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</si>
  <si>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</si>
  <si>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</si>
  <si>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</si>
  <si>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</si>
  <si>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</si>
  <si>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</si>
  <si>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</si>
  <si>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</si>
  <si>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</si>
  <si>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</si>
  <si>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</si>
  <si>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</si>
  <si>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</si>
  <si>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</si>
  <si>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</si>
  <si>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</si>
  <si>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</si>
  <si>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</si>
  <si>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</si>
  <si>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</si>
  <si>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</si>
  <si>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</si>
  <si>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</si>
  <si>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</si>
  <si>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</si>
  <si>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</si>
  <si>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</si>
  <si>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</si>
  <si>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</si>
  <si>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</si>
  <si>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</si>
  <si>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</si>
  <si>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</si>
  <si>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</si>
  <si>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</si>
  <si>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</si>
  <si>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</si>
  <si>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</si>
  <si>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</si>
  <si>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</si>
  <si>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</si>
  <si>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</si>
  <si>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</si>
  <si>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</si>
  <si>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</si>
  <si>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</si>
  <si>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</si>
  <si>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</si>
  <si>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</si>
  <si>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</si>
  <si>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</si>
  <si>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</si>
  <si>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</si>
  <si>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</si>
  <si>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</si>
  <si>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</si>
  <si>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</si>
  <si>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</si>
  <si>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</si>
  <si>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</si>
  <si>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</si>
  <si>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</si>
  <si>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</si>
  <si>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</si>
  <si>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</si>
  <si>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</si>
  <si>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</si>
  <si>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</si>
  <si>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</si>
  <si>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</si>
  <si>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</si>
  <si>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</si>
  <si>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</si>
  <si>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</si>
  <si>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</si>
  <si>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</si>
  <si>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</si>
  <si>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</si>
  <si>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</si>
  <si>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</si>
  <si>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</si>
  <si>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</si>
  <si>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</si>
  <si>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</si>
  <si>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</si>
  <si>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</si>
  <si>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</si>
  <si>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</si>
  <si>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</si>
  <si>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</si>
  <si>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</si>
  <si>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</si>
  <si>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</si>
  <si>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</si>
  <si>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</si>
  <si>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</si>
  <si>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</si>
  <si>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</si>
  <si>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</si>
  <si>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</si>
  <si>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</si>
  <si>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</si>
  <si>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</si>
  <si>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</si>
  <si>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</si>
  <si>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</si>
  <si>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</si>
  <si>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</si>
  <si>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</si>
  <si>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</si>
  <si>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</si>
  <si>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</si>
  <si>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</si>
  <si>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</si>
  <si>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</si>
  <si>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</si>
  <si>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</si>
  <si>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</si>
  <si>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</si>
  <si>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</si>
  <si>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</si>
  <si>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</si>
  <si>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</si>
  <si>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</si>
  <si>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</si>
  <si>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</si>
  <si>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</si>
  <si>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</si>
  <si>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</si>
  <si>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</si>
  <si>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</si>
  <si>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</si>
  <si>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</si>
  <si>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</si>
  <si>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</si>
  <si>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</si>
  <si>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</si>
  <si>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</si>
  <si>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</si>
  <si>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</si>
  <si>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</si>
  <si>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</si>
  <si>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</si>
  <si>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</si>
  <si>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</si>
  <si>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</si>
  <si>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</si>
  <si>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</si>
  <si>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</si>
  <si>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</si>
  <si>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</si>
  <si>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</si>
  <si>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</si>
  <si>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</si>
  <si>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</si>
  <si>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</si>
  <si>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</si>
  <si>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</si>
  <si>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</si>
  <si>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</si>
  <si>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</si>
  <si>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</si>
  <si>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</si>
  <si>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</si>
  <si>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</si>
  <si>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</si>
  <si>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</si>
  <si>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</si>
  <si>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</si>
  <si>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</si>
  <si>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</si>
  <si>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</si>
  <si>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</si>
  <si>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</si>
  <si>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</si>
  <si>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</si>
  <si>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</si>
  <si>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</si>
  <si>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</si>
  <si>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</si>
  <si>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</si>
  <si>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</si>
  <si>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</si>
  <si>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</si>
  <si>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</si>
  <si>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</si>
  <si>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</si>
  <si>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</si>
  <si>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</si>
  <si>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</si>
  <si>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</si>
  <si>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</si>
  <si>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</si>
  <si>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</si>
  <si>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</si>
  <si>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</si>
  <si>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</si>
  <si>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</si>
  <si>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</si>
  <si>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</si>
  <si>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</si>
  <si>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</si>
  <si>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</si>
  <si>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</si>
  <si>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</si>
  <si>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</si>
  <si>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</si>
  <si>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</si>
  <si>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</si>
  <si>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</si>
  <si>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</si>
  <si>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</si>
  <si>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</si>
  <si>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</si>
  <si>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</si>
  <si>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</si>
  <si>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</si>
  <si>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</si>
  <si>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</si>
  <si>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</si>
  <si>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</si>
  <si>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</si>
  <si>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</si>
  <si>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</si>
  <si>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</si>
  <si>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</si>
  <si>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</si>
  <si>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</si>
  <si>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</si>
  <si>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</si>
  <si>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</si>
  <si>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</si>
  <si>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</si>
  <si>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</si>
  <si>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</si>
  <si>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</si>
  <si>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</si>
  <si>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</si>
  <si>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</si>
  <si>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</si>
  <si>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</si>
  <si>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</si>
  <si>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</si>
  <si>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</si>
  <si>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</si>
  <si>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</si>
  <si>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</si>
  <si>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</si>
  <si>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</si>
  <si>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</si>
  <si>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</si>
  <si>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</si>
  <si>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</si>
  <si>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</si>
  <si>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</si>
  <si>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</si>
  <si>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</si>
  <si>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</si>
  <si>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</si>
  <si>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</si>
  <si>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</si>
  <si>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</si>
  <si>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</si>
  <si>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</si>
  <si>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</si>
  <si>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</si>
  <si>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</si>
  <si>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</si>
  <si>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</si>
  <si>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</si>
  <si>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</si>
  <si>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</si>
  <si>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</si>
  <si>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</si>
  <si>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</si>
  <si>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</si>
  <si>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</si>
  <si>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</si>
  <si>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</si>
  <si>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</si>
  <si>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</si>
  <si>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</si>
  <si>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</si>
  <si>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</si>
  <si>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</si>
  <si>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</si>
  <si>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</si>
  <si>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</si>
  <si>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</si>
  <si>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</si>
  <si>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</si>
  <si>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</si>
  <si>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</si>
  <si>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</si>
  <si>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</si>
  <si>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</si>
  <si>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</si>
  <si>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</si>
  <si>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</si>
  <si>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</si>
  <si>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</si>
  <si>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</si>
  <si>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</si>
  <si>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</si>
  <si>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</si>
  <si>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</si>
  <si>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</si>
  <si>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</si>
  <si>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</si>
  <si>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</si>
  <si>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</si>
  <si>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</si>
  <si>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</si>
  <si>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</si>
  <si>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</si>
  <si>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</si>
  <si>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</si>
  <si>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</si>
  <si>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</si>
  <si>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</si>
  <si>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</si>
  <si>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</si>
  <si>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</si>
  <si>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</si>
  <si>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</si>
  <si>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</si>
  <si>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</si>
  <si>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</si>
  <si>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</si>
  <si>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</si>
  <si>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</si>
  <si>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</si>
  <si>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</si>
  <si>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</si>
  <si>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</si>
  <si>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</si>
  <si>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</si>
  <si>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</si>
  <si>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</si>
  <si>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</si>
  <si>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</si>
  <si>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</si>
  <si>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</si>
  <si>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</si>
  <si>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</si>
  <si>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</si>
  <si>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</si>
  <si>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</si>
  <si>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</si>
  <si>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</si>
  <si>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</si>
  <si>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</si>
  <si>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</si>
  <si>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</si>
  <si>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</si>
  <si>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</si>
  <si>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</si>
  <si>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</si>
  <si>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</si>
  <si>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</si>
  <si>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</si>
  <si>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</si>
  <si>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</si>
  <si>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</si>
  <si>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</si>
  <si>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</si>
  <si>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</si>
  <si>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</si>
  <si>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</si>
  <si>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</si>
  <si>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</si>
  <si>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</si>
  <si>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</si>
  <si>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</si>
  <si>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</si>
  <si>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</si>
  <si>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</si>
  <si>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</si>
  <si>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</si>
  <si>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</si>
  <si>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</si>
  <si>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</si>
  <si>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</si>
  <si>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</si>
  <si>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</si>
  <si>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</si>
  <si>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</si>
  <si>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</si>
  <si>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</si>
  <si>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</si>
  <si>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</si>
  <si>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</si>
  <si>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</si>
  <si>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</si>
  <si>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</si>
  <si>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</si>
  <si>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</si>
  <si>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</si>
  <si>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</si>
  <si>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</si>
  <si>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</si>
  <si>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</si>
  <si>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</si>
  <si>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</si>
  <si>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</si>
  <si>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</si>
  <si>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</si>
  <si>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</si>
  <si>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</si>
  <si>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</si>
  <si>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</si>
  <si>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</si>
  <si>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</si>
  <si>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</si>
  <si>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</si>
  <si>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</si>
  <si>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</si>
  <si>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</si>
  <si>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</si>
  <si>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</si>
  <si>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</si>
  <si>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</si>
  <si>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</si>
  <si>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</si>
  <si>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</si>
  <si>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</si>
  <si>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</si>
  <si>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</si>
  <si>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</si>
  <si>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</si>
  <si>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</si>
  <si>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</si>
  <si>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</si>
  <si>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</si>
  <si>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</si>
  <si>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</si>
  <si>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</si>
  <si>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</si>
  <si>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</si>
  <si>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</si>
  <si>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</si>
  <si>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</si>
  <si>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</si>
  <si>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</si>
  <si>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</si>
  <si>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</si>
  <si>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</si>
  <si>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</si>
  <si>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</si>
  <si>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</si>
  <si>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</si>
  <si>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</si>
  <si>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</si>
  <si>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</si>
  <si>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</si>
  <si>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</si>
  <si>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</si>
  <si>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</si>
  <si>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</si>
  <si>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</si>
  <si>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</si>
  <si>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</si>
  <si>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</si>
  <si>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</si>
  <si>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</si>
  <si>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</si>
  <si>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</si>
  <si>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</si>
  <si>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</si>
  <si>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</si>
  <si>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</si>
  <si>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</si>
  <si>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</si>
  <si>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</si>
  <si>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</si>
  <si>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</si>
  <si>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</si>
  <si>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</si>
  <si>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</si>
  <si>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</si>
  <si>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</si>
  <si>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</si>
  <si>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</si>
  <si>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</si>
  <si>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</si>
  <si>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</si>
  <si>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</si>
  <si>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</si>
  <si>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</si>
  <si>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</si>
  <si>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</si>
  <si>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</si>
  <si>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</si>
  <si>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</si>
  <si>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</si>
  <si>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</si>
  <si>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</si>
  <si>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</si>
  <si>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</si>
  <si>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</si>
  <si>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</si>
  <si>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</si>
  <si>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</si>
  <si>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</si>
  <si>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</si>
  <si>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</si>
  <si>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</si>
  <si>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</si>
  <si>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</si>
  <si>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</si>
  <si>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</si>
  <si>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</si>
  <si>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</si>
  <si>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</si>
  <si>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</si>
  <si>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</si>
  <si>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</si>
  <si>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</si>
  <si>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</si>
  <si>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</si>
  <si>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</si>
  <si>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</si>
  <si>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</si>
  <si>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</si>
  <si>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</si>
  <si>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</si>
  <si>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</si>
  <si>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</si>
  <si>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</si>
  <si>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</si>
  <si>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</si>
  <si>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</si>
  <si>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</si>
  <si>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</si>
  <si>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</si>
  <si>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</si>
  <si>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</si>
  <si>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</si>
  <si>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</si>
  <si>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</si>
  <si>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</si>
  <si>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</si>
  <si>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</si>
  <si>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</si>
  <si>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</si>
  <si>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</si>
  <si>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</si>
  <si>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</si>
  <si>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</si>
  <si>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</si>
  <si>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</si>
  <si>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</si>
  <si>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</si>
  <si>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</si>
  <si>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</si>
  <si>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</si>
  <si>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</si>
  <si>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</si>
  <si>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</si>
  <si>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</si>
  <si>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</si>
  <si>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</si>
  <si>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</si>
  <si>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</si>
  <si>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</si>
  <si>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</si>
  <si>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</si>
  <si>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</si>
  <si>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</si>
  <si>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</si>
  <si>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</si>
  <si>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</si>
  <si>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</si>
  <si>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</si>
  <si>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</si>
  <si>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</si>
  <si>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</si>
  <si>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</si>
  <si>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</si>
  <si>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</si>
  <si>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</si>
  <si>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</si>
  <si>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</si>
  <si>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</si>
  <si>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</si>
  <si>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</si>
  <si>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</si>
  <si>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</si>
  <si>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</si>
  <si>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</si>
  <si>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</si>
  <si>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</si>
  <si>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</si>
  <si>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</si>
  <si>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</si>
  <si>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</si>
  <si>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</si>
  <si>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</si>
  <si>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</si>
  <si>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</si>
  <si>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</si>
  <si>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</si>
  <si>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</si>
  <si>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</si>
  <si>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</si>
  <si>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</si>
  <si>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</si>
  <si>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</si>
  <si>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</si>
  <si>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</si>
  <si>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</si>
  <si>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</si>
  <si>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</si>
  <si>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</si>
  <si>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</si>
  <si>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</si>
  <si>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</si>
  <si>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</si>
  <si>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</si>
  <si>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</si>
  <si>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</si>
  <si>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</si>
  <si>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</si>
  <si>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</si>
  <si>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</si>
  <si>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</si>
  <si>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</si>
  <si>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</si>
  <si>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</si>
  <si>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</si>
  <si>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</si>
  <si>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</si>
  <si>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</si>
  <si>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</si>
  <si>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</si>
  <si>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</si>
  <si>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</si>
  <si>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</si>
  <si>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</si>
  <si>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</si>
  <si>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</si>
  <si>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</si>
  <si>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</si>
  <si>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</si>
  <si>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</si>
  <si>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</si>
  <si>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</si>
  <si>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</si>
  <si>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</si>
  <si>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</si>
  <si>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</si>
  <si>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</si>
  <si>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</si>
  <si>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</si>
  <si>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</si>
  <si>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</si>
  <si>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</si>
  <si>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</si>
  <si>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</si>
  <si>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</si>
  <si>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</si>
  <si>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</si>
  <si>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</si>
  <si>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</si>
  <si>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</si>
  <si>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</si>
  <si>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</si>
  <si>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</si>
  <si>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</si>
  <si>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</si>
  <si>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</si>
  <si>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</si>
  <si>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</si>
  <si>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</si>
  <si>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</si>
  <si>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</si>
  <si>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</si>
  <si>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</si>
  <si>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</si>
  <si>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</si>
  <si>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</si>
  <si>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</si>
  <si>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</si>
  <si>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</si>
  <si>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</si>
  <si>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</si>
  <si>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</si>
  <si>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</si>
  <si>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</si>
  <si>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</si>
  <si>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</si>
  <si>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</si>
  <si>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</si>
  <si>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</si>
  <si>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</si>
  <si>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</si>
  <si>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</si>
  <si>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</si>
  <si>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</si>
  <si>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</si>
  <si>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</si>
  <si>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</si>
  <si>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</si>
  <si>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</si>
  <si>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</si>
  <si>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</si>
  <si>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</si>
  <si>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</si>
  <si>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</si>
  <si>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</si>
  <si>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</si>
  <si>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</si>
  <si>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</si>
  <si>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</si>
  <si>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</si>
  <si>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</si>
  <si>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</si>
  <si>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</si>
  <si>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</si>
  <si>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</si>
  <si>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</si>
  <si>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</si>
  <si>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</si>
  <si>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</si>
  <si>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</si>
  <si>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</si>
  <si>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</si>
  <si>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</si>
  <si>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</si>
  <si>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</si>
  <si>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</si>
  <si>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</si>
  <si>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</si>
  <si>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</si>
  <si>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</si>
  <si>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</si>
  <si>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</si>
  <si>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</si>
  <si>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</si>
  <si>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</si>
  <si>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</si>
  <si>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</si>
  <si>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</si>
  <si>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</si>
  <si>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</si>
  <si>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</si>
  <si>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</si>
  <si>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</si>
  <si>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</si>
  <si>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</si>
  <si>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</si>
  <si>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</si>
  <si>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</si>
  <si>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</si>
  <si>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</si>
  <si>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</si>
  <si>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</si>
  <si>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</si>
  <si>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</si>
  <si>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</si>
  <si>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</si>
  <si>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</si>
  <si>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</si>
  <si>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</si>
  <si>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</si>
  <si>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</si>
  <si>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</si>
  <si>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</si>
  <si>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</si>
  <si>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</si>
  <si>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</si>
  <si>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</si>
  <si>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</si>
  <si>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</si>
  <si>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</si>
  <si>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</si>
  <si>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</si>
  <si>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</si>
  <si>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</si>
  <si>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</si>
  <si>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</si>
  <si>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</si>
  <si>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</si>
  <si>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</si>
  <si>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</si>
  <si>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</si>
  <si>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</si>
  <si>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</si>
  <si>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</si>
  <si>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</si>
  <si>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</si>
  <si>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</si>
  <si>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</si>
  <si>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</si>
  <si>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</si>
  <si>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</si>
  <si>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</si>
  <si>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</si>
  <si>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</si>
  <si>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</si>
  <si>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</si>
  <si>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</si>
  <si>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</si>
  <si>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</si>
  <si>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</si>
  <si>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</si>
  <si>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</si>
  <si>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</si>
  <si>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</si>
  <si>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</si>
  <si>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</si>
  <si>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</si>
  <si>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</si>
  <si>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</si>
  <si>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</si>
  <si>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</si>
  <si>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</si>
  <si>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</si>
  <si>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</si>
  <si>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</si>
  <si>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</si>
  <si>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</si>
  <si>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</si>
  <si>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</si>
  <si>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</si>
  <si>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</si>
  <si>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</si>
  <si>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</si>
  <si>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</si>
  <si>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</si>
  <si>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</si>
  <si>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</si>
  <si>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</si>
  <si>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</si>
  <si>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</si>
  <si>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</si>
  <si>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</si>
  <si>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</si>
  <si>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</si>
  <si>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</si>
  <si>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</si>
  <si>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</si>
  <si>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</si>
  <si>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</si>
  <si>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</si>
  <si>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</si>
  <si>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</si>
  <si>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</si>
  <si>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</si>
  <si>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</si>
  <si>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</si>
  <si>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</si>
  <si>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</si>
  <si>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</si>
  <si>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</si>
  <si>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</si>
  <si>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</si>
  <si>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</si>
  <si>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</si>
  <si>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</si>
  <si>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</si>
  <si>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</si>
  <si>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</si>
  <si>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</si>
  <si>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</si>
  <si>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</si>
  <si>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</si>
  <si>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</si>
  <si>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</si>
  <si>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</si>
  <si>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</si>
  <si>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</si>
  <si>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</si>
  <si>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</si>
  <si>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</si>
  <si>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</si>
  <si>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</si>
  <si>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</si>
  <si>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</si>
  <si>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</si>
  <si>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</si>
  <si>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</si>
  <si>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</si>
  <si>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</si>
  <si>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</si>
  <si>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</si>
  <si>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</si>
  <si>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</si>
  <si>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</si>
  <si>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</si>
  <si>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</si>
  <si>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</si>
  <si>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</si>
  <si>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</si>
  <si>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</si>
  <si>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</si>
  <si>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</si>
  <si>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</si>
  <si>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</si>
  <si>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</si>
  <si>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</si>
  <si>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</si>
  <si>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</si>
  <si>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</si>
  <si>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</si>
  <si>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</si>
  <si>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</si>
  <si>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</si>
  <si>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</si>
  <si>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</si>
  <si>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</si>
  <si>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</si>
  <si>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</si>
  <si>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</si>
  <si>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</si>
  <si>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</si>
  <si>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</si>
  <si>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</si>
  <si>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</si>
  <si>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</si>
  <si>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</si>
  <si>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</si>
  <si>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</si>
  <si>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</si>
  <si>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</si>
  <si>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</si>
  <si>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</si>
  <si>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</si>
  <si>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</si>
  <si>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</si>
  <si>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</si>
  <si>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</si>
  <si>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</si>
  <si>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</si>
  <si>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</si>
  <si>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</si>
  <si>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</si>
  <si>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</si>
  <si>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</si>
  <si>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</si>
  <si>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</si>
  <si>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</si>
  <si>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</si>
  <si>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</si>
  <si>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</si>
  <si>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</si>
  <si>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</si>
  <si>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</si>
  <si>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</si>
  <si>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</si>
  <si>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</si>
  <si>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</si>
  <si>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</si>
  <si>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</si>
  <si>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</si>
  <si>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</si>
  <si>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</si>
  <si>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</si>
  <si>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</si>
  <si>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</si>
  <si>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</si>
  <si>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</si>
  <si>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</si>
  <si>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</si>
  <si>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</si>
  <si>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</si>
  <si>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</si>
  <si>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</si>
  <si>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</si>
  <si>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</si>
  <si>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</si>
  <si>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</si>
  <si>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</si>
  <si>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</si>
  <si>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</si>
  <si>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</si>
  <si>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</si>
  <si>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</si>
  <si>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</si>
  <si>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</si>
  <si>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</si>
  <si>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</si>
  <si>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</si>
  <si>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</si>
  <si>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</si>
  <si>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</si>
  <si>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</si>
  <si>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</si>
  <si>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</si>
  <si>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</si>
  <si>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</si>
  <si>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</si>
  <si>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</si>
  <si>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</si>
  <si>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</si>
  <si>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</si>
  <si>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</si>
  <si>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</si>
  <si>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</si>
  <si>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</si>
  <si>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</si>
  <si>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</si>
  <si>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</si>
  <si>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</si>
  <si>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</si>
  <si>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</si>
  <si>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</si>
  <si>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</si>
  <si>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</si>
  <si>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</si>
  <si>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</si>
  <si>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</si>
  <si>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</si>
  <si>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</si>
  <si>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</si>
  <si>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</si>
  <si>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</si>
  <si>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</si>
  <si>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</si>
  <si>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</si>
  <si>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</si>
  <si>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</si>
  <si>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</si>
  <si>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</si>
  <si>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</si>
  <si>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</si>
  <si>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</si>
  <si>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</si>
  <si>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</si>
  <si>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</si>
  <si>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</si>
  <si>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</si>
  <si>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</si>
  <si>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</si>
  <si>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</si>
  <si>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</si>
  <si>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</si>
  <si>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</si>
  <si>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</si>
  <si>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</si>
  <si>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</si>
  <si>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</si>
  <si>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</si>
  <si>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</si>
  <si>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</si>
  <si>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</si>
  <si>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</si>
  <si>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</si>
  <si>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</si>
  <si>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</si>
  <si>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</si>
  <si>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</si>
  <si>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</si>
  <si>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</si>
  <si>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</si>
  <si>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</si>
  <si>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</si>
  <si>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</si>
  <si>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</si>
  <si>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</si>
  <si>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</si>
  <si>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</si>
  <si>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</si>
  <si>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</si>
  <si>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blusas</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</si>
  <si>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</si>
  <si>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</si>
  <si>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</si>
  <si>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</si>
  <si>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</si>
  <si>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</si>
  <si>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</si>
  <si>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</si>
  <si>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</si>
  <si>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</si>
  <si>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</si>
  <si>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</si>
  <si>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</si>
  <si>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</si>
  <si>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</si>
  <si>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</si>
  <si>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</si>
  <si>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</si>
  <si>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</si>
  <si>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</si>
  <si>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</si>
  <si>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</si>
  <si>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</si>
  <si>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</si>
  <si>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</si>
  <si>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</si>
  <si>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</si>
  <si>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</si>
  <si>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</si>
  <si>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</si>
  <si>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</si>
  <si>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</si>
  <si>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</si>
  <si>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</si>
  <si>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</si>
  <si>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</si>
  <si>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</si>
  <si>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</si>
  <si>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</si>
  <si>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</si>
  <si>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</si>
  <si>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</si>
  <si>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</si>
  <si>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</si>
  <si>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</si>
  <si>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</si>
  <si>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</si>
  <si>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</si>
  <si>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</si>
  <si>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</si>
  <si>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</si>
  <si>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</si>
  <si>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</si>
  <si>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</si>
  <si>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</si>
  <si>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</si>
  <si>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</si>
  <si>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</si>
  <si>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</si>
  <si>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</si>
  <si>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</si>
  <si>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</si>
  <si>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</si>
  <si>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</si>
  <si>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</si>
  <si>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</si>
  <si>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</si>
  <si>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</si>
  <si>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</si>
  <si>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</si>
  <si>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</si>
  <si>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</si>
  <si>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</si>
  <si>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</si>
  <si>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</si>
  <si>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</si>
  <si>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</si>
  <si>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</si>
  <si>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</si>
  <si>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</si>
  <si>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</si>
  <si>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</si>
  <si>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</si>
  <si>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</si>
  <si>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</si>
  <si>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</si>
  <si>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</si>
  <si>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</si>
  <si>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</si>
  <si>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</si>
  <si>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</si>
  <si>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</si>
  <si>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</si>
  <si>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</si>
  <si>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</si>
  <si>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</si>
  <si>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</si>
  <si>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</si>
  <si>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</si>
  <si>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</si>
  <si>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</si>
  <si>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</si>
  <si>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</si>
  <si>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</si>
  <si>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</si>
  <si>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</si>
  <si>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</si>
  <si>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</si>
  <si>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</si>
  <si>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</si>
  <si>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</si>
  <si>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</si>
  <si>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Maxi vestido espalda corrida</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</si>
  <si>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</si>
  <si>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</si>
  <si>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</si>
  <si>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</si>
  <si>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</si>
  <si>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</si>
  <si>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</si>
  <si>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</si>
  <si>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</si>
  <si>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</si>
  <si>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</si>
  <si>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</si>
  <si>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</si>
  <si>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</si>
  <si>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</si>
  <si>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</si>
  <si>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</si>
  <si>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</si>
  <si>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</si>
  <si>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</si>
  <si>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</si>
  <si>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</si>
  <si>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</si>
  <si>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</si>
  <si>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</si>
  <si>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</si>
  <si>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</si>
  <si>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</si>
  <si>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</si>
  <si>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</si>
  <si>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</si>
  <si>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</si>
  <si>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</si>
  <si>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</si>
  <si>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</si>
  <si>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</si>
  <si>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</si>
  <si>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</si>
  <si>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</si>
  <si>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</si>
  <si>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</si>
  <si>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</si>
  <si>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</si>
  <si>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</si>
  <si>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</si>
  <si>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</si>
  <si>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</si>
  <si>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</si>
  <si>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</si>
  <si>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</si>
  <si>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</si>
  <si>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</si>
  <si>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</si>
  <si>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</si>
  <si>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</si>
  <si>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</si>
  <si>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</si>
  <si>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</si>
  <si>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</si>
  <si>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</si>
  <si>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</si>
  <si>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</si>
  <si>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</si>
  <si>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</si>
  <si>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</si>
  <si>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</si>
  <si>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</si>
  <si>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</si>
  <si>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</si>
  <si>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</si>
  <si>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</si>
  <si>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</si>
  <si>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</si>
  <si>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</si>
  <si>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</si>
  <si>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</si>
  <si>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</si>
  <si>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</si>
  <si>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</si>
  <si>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</si>
  <si>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</si>
  <si>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</si>
  <si>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</si>
  <si>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</si>
  <si>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</si>
  <si>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</si>
  <si>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</si>
  <si>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</si>
  <si>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</si>
  <si>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</si>
  <si>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</si>
  <si>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</si>
  <si>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</si>
  <si>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</si>
  <si>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</si>
  <si>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</si>
  <si>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</si>
  <si>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</si>
  <si>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</si>
  <si>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</si>
  <si>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</si>
  <si>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</si>
  <si>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</si>
  <si>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</si>
  <si>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</si>
  <si>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</si>
  <si>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</si>
  <si>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</si>
  <si>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</si>
  <si>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</si>
  <si>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</si>
  <si>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</si>
  <si>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</si>
  <si>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</si>
  <si>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</si>
  <si>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</si>
  <si>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</si>
  <si>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</si>
  <si>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</si>
  <si>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</si>
  <si>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</si>
  <si>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</si>
  <si>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</si>
  <si>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</si>
  <si>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</si>
  <si>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</si>
  <si>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</si>
  <si>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</si>
  <si>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</si>
  <si>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</si>
  <si>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</si>
  <si>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</si>
  <si>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</si>
  <si>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</si>
  <si>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</si>
  <si>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</si>
  <si>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</si>
  <si>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</si>
  <si>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</si>
  <si>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</si>
  <si>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</si>
  <si>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</si>
  <si>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</si>
  <si>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</si>
  <si>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</si>
  <si>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</si>
  <si>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</si>
  <si>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</si>
  <si>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</si>
  <si>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Talla 4_Años Talla 6_Años</t>
  </si>
  <si>
    <t>Bolso de Mimbre</t>
  </si>
  <si>
    <t>Pantalón acampanado Blanco</t>
  </si>
  <si>
    <t>BU06782</t>
  </si>
  <si>
    <t>BU06783</t>
  </si>
  <si>
    <t>BU06784</t>
  </si>
  <si>
    <t>BU06785</t>
  </si>
  <si>
    <t>BU06786</t>
  </si>
  <si>
    <t>Prendas de arriba</t>
  </si>
  <si>
    <t>Ani verde verde</t>
  </si>
  <si>
    <t>Gastos totales</t>
  </si>
  <si>
    <t>Valor Stock Actual</t>
  </si>
  <si>
    <t>Yake</t>
  </si>
  <si>
    <t>Regalo Baby</t>
  </si>
  <si>
    <t>Oferta Promo Mensajería Gratis en ventas de $25USD</t>
  </si>
  <si>
    <t>Trajes de baño /Curvy</t>
  </si>
  <si>
    <t>Partes-de-abajo /Curvy</t>
  </si>
  <si>
    <t>Vestidos /Curvy</t>
  </si>
  <si>
    <t>Prendas de arriba /Curvy</t>
  </si>
  <si>
    <t>Hombres /Curvy</t>
  </si>
  <si>
    <t xml:space="preserve">Accesorios </t>
  </si>
  <si>
    <t>Lencería /Curvy</t>
  </si>
  <si>
    <t>Sweater de lana /Curvy</t>
  </si>
  <si>
    <t>Falda plisada de cuadros /Curvy</t>
  </si>
  <si>
    <t>Top bustier /Curvy</t>
  </si>
  <si>
    <t>Pantalón de traje /Curvy</t>
  </si>
  <si>
    <t>Vestido Orchid /Curvy</t>
  </si>
  <si>
    <t>Pantalón alto de bajo elegante /Curvy</t>
  </si>
  <si>
    <t>Pullover Dazy  /Curvy</t>
  </si>
  <si>
    <t>Vestido Frente Drapeado Negro y Blanco  /Curvy</t>
  </si>
  <si>
    <t>Traje de baño de mangas estampadas  /Curvy</t>
  </si>
  <si>
    <t>Accesorios /Cintos</t>
  </si>
  <si>
    <t>Nuevo /Cintos /Accesorios</t>
  </si>
  <si>
    <t>Nuevo /Chalecos &amp; Blazers</t>
  </si>
  <si>
    <t>Blusas /Chalecos &amp; Blazers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</si>
  <si>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</si>
  <si>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</si>
  <si>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</si>
  <si>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</si>
  <si>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</si>
  <si>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</si>
  <si>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</si>
  <si>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</si>
  <si>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</si>
  <si>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</si>
  <si>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</si>
  <si>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</si>
  <si>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Prendas de arriba /Precios Bajos</t>
  </si>
  <si>
    <t>Blusas /Precios Bajos</t>
  </si>
  <si>
    <t>Blusas /Curvy /Precios Bajos</t>
  </si>
  <si>
    <t>neurologa</t>
  </si>
  <si>
    <t>Nuevo /Vestidos</t>
  </si>
  <si>
    <t>Nuevo /Blusas</t>
  </si>
  <si>
    <t>Nuevo /Vestidos /Curvy</t>
  </si>
  <si>
    <t>Nuevo /Accesorios</t>
  </si>
  <si>
    <t>Nuevo /Calzado</t>
  </si>
  <si>
    <t>Nuevo /Trajes de Baño /Curvy</t>
  </si>
  <si>
    <t>Cardigan classy</t>
  </si>
  <si>
    <t xml:space="preserve">Vestido Camisa Modely </t>
  </si>
  <si>
    <t>Blusas /Curvy</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</si>
  <si>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</si>
  <si>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</si>
  <si>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</si>
  <si>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</si>
  <si>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</si>
  <si>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</si>
  <si>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</si>
  <si>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</si>
  <si>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</si>
  <si>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</si>
  <si>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</si>
  <si>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</si>
  <si>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</si>
  <si>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</si>
  <si>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</si>
  <si>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</si>
  <si>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</si>
  <si>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</si>
  <si>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</si>
  <si>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</si>
  <si>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</si>
  <si>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</si>
  <si>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</si>
  <si>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</si>
  <si>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</si>
  <si>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</si>
  <si>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</si>
  <si>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</si>
  <si>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</si>
  <si>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</si>
  <si>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</si>
  <si>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</si>
  <si>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</si>
  <si>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</si>
  <si>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</si>
  <si>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</si>
  <si>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</si>
  <si>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</si>
  <si>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</si>
  <si>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</si>
  <si>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</si>
  <si>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</si>
  <si>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</si>
  <si>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</si>
  <si>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</si>
  <si>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</si>
  <si>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</si>
  <si>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</si>
  <si>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</si>
  <si>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</si>
  <si>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</si>
  <si>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</si>
  <si>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</si>
  <si>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</si>
  <si>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</si>
  <si>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</si>
  <si>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</si>
  <si>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</si>
  <si>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</si>
  <si>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</si>
  <si>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</si>
  <si>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</si>
  <si>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</si>
  <si>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</si>
  <si>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</si>
  <si>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</si>
  <si>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</si>
  <si>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</si>
  <si>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</si>
  <si>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</si>
  <si>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</si>
  <si>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</si>
  <si>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</si>
  <si>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</si>
  <si>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</si>
  <si>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</si>
  <si>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</si>
  <si>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</si>
  <si>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</si>
  <si>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</si>
  <si>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</si>
  <si>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</si>
  <si>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</si>
  <si>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</si>
  <si>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</si>
  <si>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</si>
  <si>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</si>
  <si>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</si>
  <si>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</si>
  <si>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</si>
  <si>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</si>
  <si>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</si>
  <si>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</si>
  <si>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</si>
  <si>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</si>
  <si>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</si>
  <si>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</si>
  <si>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</si>
  <si>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</si>
  <si>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</si>
  <si>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</si>
  <si>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</si>
  <si>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</si>
  <si>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</si>
  <si>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</si>
  <si>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</si>
  <si>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</si>
  <si>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</si>
  <si>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</si>
  <si>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</si>
  <si>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</si>
  <si>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</si>
  <si>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</si>
  <si>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</si>
  <si>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</si>
  <si>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</si>
  <si>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</si>
  <si>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</si>
  <si>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</si>
  <si>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</si>
  <si>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</si>
  <si>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</si>
  <si>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</si>
  <si>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</si>
  <si>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</si>
  <si>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Lencería /Próximamente</t>
  </si>
  <si>
    <t>Vestidos /Próximamente</t>
  </si>
  <si>
    <t>Vestidos /Curvy /Próximamente</t>
  </si>
  <si>
    <t>Accesorios /Gafas_de_Sol /Próximamente</t>
  </si>
  <si>
    <t>Accesorios /Bolsos /Próximamente</t>
  </si>
  <si>
    <t>Blusas /Próximamente</t>
  </si>
  <si>
    <t>Blusas /Chalecos &amp; Blazers /Próximamente</t>
  </si>
  <si>
    <t>Partes-de-abajo /Curvy /Próximamente</t>
  </si>
  <si>
    <t>Partes-de-abajo /Próximamente</t>
  </si>
  <si>
    <t>Accesorios /Bolsos /Bolsos_D´_Letta</t>
  </si>
  <si>
    <t>Accesorios /Mochila /Bolsos_D´_Letta</t>
  </si>
  <si>
    <t>Gafas de Sol Retro</t>
  </si>
  <si>
    <t>Vestido Camisero de Bolas</t>
  </si>
  <si>
    <t>BU068101</t>
  </si>
  <si>
    <t>BU068102</t>
  </si>
  <si>
    <t>Vestido Camisero de Rayas</t>
  </si>
  <si>
    <t>Talla XL Color azul_y_blanco</t>
  </si>
  <si>
    <t>Talla XXL Color negro_y_blanco</t>
  </si>
  <si>
    <t>Calzado /Sandalias de tacón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</si>
</sst>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6">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50">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566" Type="http://schemas.openxmlformats.org/officeDocument/2006/relationships/image" Target="../media/image566.JPE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3.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2.jpeg"/><Relationship Id="rId324" Type="http://schemas.openxmlformats.org/officeDocument/2006/relationships/image" Target="../media/image311.jpg"/><Relationship Id="rId366" Type="http://schemas.openxmlformats.org/officeDocument/2006/relationships/image" Target="../media/image766.jpeg"/><Relationship Id="rId170" Type="http://schemas.openxmlformats.org/officeDocument/2006/relationships/image" Target="../media/image673.jpeg"/><Relationship Id="rId226" Type="http://schemas.openxmlformats.org/officeDocument/2006/relationships/image" Target="../media/image705.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3.jpeg"/><Relationship Id="rId335" Type="http://schemas.openxmlformats.org/officeDocument/2006/relationships/image" Target="../media/image322.jpg"/><Relationship Id="rId377" Type="http://schemas.openxmlformats.org/officeDocument/2006/relationships/image" Target="../media/image777.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2.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4.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6.jpeg"/><Relationship Id="rId388" Type="http://schemas.openxmlformats.org/officeDocument/2006/relationships/image" Target="../media/image788.jpeg"/><Relationship Id="rId85" Type="http://schemas.openxmlformats.org/officeDocument/2006/relationships/image" Target="../media/image85.jpg"/><Relationship Id="rId150" Type="http://schemas.openxmlformats.org/officeDocument/2006/relationships/image" Target="../media/image654.jpeg"/><Relationship Id="rId192" Type="http://schemas.openxmlformats.org/officeDocument/2006/relationships/image" Target="../media/image180.png"/><Relationship Id="rId206" Type="http://schemas.openxmlformats.org/officeDocument/2006/relationships/image" Target="../media/image685.png"/><Relationship Id="rId248" Type="http://schemas.openxmlformats.org/officeDocument/2006/relationships/image" Target="../media/image723.png"/><Relationship Id="rId12" Type="http://schemas.openxmlformats.org/officeDocument/2006/relationships/image" Target="../media/image12.jpg"/><Relationship Id="rId108" Type="http://schemas.openxmlformats.org/officeDocument/2006/relationships/image" Target="../media/image614.jpeg"/><Relationship Id="rId315" Type="http://schemas.openxmlformats.org/officeDocument/2006/relationships/image" Target="../media/image302.jpg"/><Relationship Id="rId357" Type="http://schemas.openxmlformats.org/officeDocument/2006/relationships/image" Target="../media/image757.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4.jpeg"/><Relationship Id="rId217" Type="http://schemas.openxmlformats.org/officeDocument/2006/relationships/image" Target="../media/image696.png"/><Relationship Id="rId399" Type="http://schemas.openxmlformats.org/officeDocument/2006/relationships/image" Target="../media/image400.jpg"/><Relationship Id="rId259" Type="http://schemas.openxmlformats.org/officeDocument/2006/relationships/image" Target="../media/image734.jpeg"/><Relationship Id="rId23" Type="http://schemas.openxmlformats.org/officeDocument/2006/relationships/image" Target="../media/image23.jpg"/><Relationship Id="rId119" Type="http://schemas.openxmlformats.org/officeDocument/2006/relationships/image" Target="../media/image625.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5.jpeg"/><Relationship Id="rId368" Type="http://schemas.openxmlformats.org/officeDocument/2006/relationships/image" Target="../media/image768.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6.jpeg"/><Relationship Id="rId379" Type="http://schemas.openxmlformats.org/officeDocument/2006/relationships/image" Target="../media/image779.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4.jpeg"/><Relationship Id="rId390" Type="http://schemas.openxmlformats.org/officeDocument/2006/relationships/image" Target="../media/image790.jpeg"/><Relationship Id="rId404" Type="http://schemas.openxmlformats.org/officeDocument/2006/relationships/image" Target="../media/image798.jpeg"/><Relationship Id="rId250" Type="http://schemas.openxmlformats.org/officeDocument/2006/relationships/image" Target="../media/image725.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6.jpeg"/><Relationship Id="rId348" Type="http://schemas.openxmlformats.org/officeDocument/2006/relationships/image" Target="../media/image748.jpeg"/><Relationship Id="rId152" Type="http://schemas.openxmlformats.org/officeDocument/2006/relationships/image" Target="../media/image656.png"/><Relationship Id="rId194" Type="http://schemas.openxmlformats.org/officeDocument/2006/relationships/image" Target="../media/image182.jpeg"/><Relationship Id="rId208" Type="http://schemas.openxmlformats.org/officeDocument/2006/relationships/image" Target="../media/image687.jpeg"/><Relationship Id="rId261" Type="http://schemas.openxmlformats.org/officeDocument/2006/relationships/image" Target="../media/image736.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59.png"/><Relationship Id="rId98" Type="http://schemas.openxmlformats.org/officeDocument/2006/relationships/image" Target="../media/image98.png"/><Relationship Id="rId121" Type="http://schemas.openxmlformats.org/officeDocument/2006/relationships/image" Target="../media/image627.jpeg"/><Relationship Id="rId163" Type="http://schemas.openxmlformats.org/officeDocument/2006/relationships/image" Target="../media/image666.jpeg"/><Relationship Id="rId219" Type="http://schemas.openxmlformats.org/officeDocument/2006/relationships/image" Target="../media/image698.jpeg"/><Relationship Id="rId370" Type="http://schemas.openxmlformats.org/officeDocument/2006/relationships/image" Target="../media/image770.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7.png"/><Relationship Id="rId174" Type="http://schemas.openxmlformats.org/officeDocument/2006/relationships/image" Target="../media/image162.jpeg"/><Relationship Id="rId381" Type="http://schemas.openxmlformats.org/officeDocument/2006/relationships/image" Target="../media/image781.jpeg"/><Relationship Id="rId241" Type="http://schemas.openxmlformats.org/officeDocument/2006/relationships/image" Target="../media/image716.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7.png"/><Relationship Id="rId143" Type="http://schemas.openxmlformats.org/officeDocument/2006/relationships/image" Target="../media/image647.jpeg"/><Relationship Id="rId185" Type="http://schemas.openxmlformats.org/officeDocument/2006/relationships/image" Target="../media/image173.jpeg"/><Relationship Id="rId350" Type="http://schemas.openxmlformats.org/officeDocument/2006/relationships/image" Target="../media/image750.jpeg"/><Relationship Id="rId9" Type="http://schemas.openxmlformats.org/officeDocument/2006/relationships/image" Target="../media/image9.jpg"/><Relationship Id="rId210" Type="http://schemas.openxmlformats.org/officeDocument/2006/relationships/image" Target="../media/image689.jpeg"/><Relationship Id="rId392" Type="http://schemas.openxmlformats.org/officeDocument/2006/relationships/image" Target="../media/image792.jpeg"/><Relationship Id="rId252" Type="http://schemas.openxmlformats.org/officeDocument/2006/relationships/image" Target="../media/image727.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8.jpeg"/><Relationship Id="rId154" Type="http://schemas.openxmlformats.org/officeDocument/2006/relationships/image" Target="../media/image658.jpeg"/><Relationship Id="rId361" Type="http://schemas.openxmlformats.org/officeDocument/2006/relationships/image" Target="../media/image761.jpeg"/><Relationship Id="rId196" Type="http://schemas.openxmlformats.org/officeDocument/2006/relationships/image" Target="../media/image675.jpeg"/><Relationship Id="rId16" Type="http://schemas.openxmlformats.org/officeDocument/2006/relationships/image" Target="../media/image16.jpg"/><Relationship Id="rId221" Type="http://schemas.openxmlformats.org/officeDocument/2006/relationships/image" Target="../media/image700.png"/><Relationship Id="rId263" Type="http://schemas.openxmlformats.org/officeDocument/2006/relationships/image" Target="../media/image738.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8.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8.jpeg"/><Relationship Id="rId186" Type="http://schemas.openxmlformats.org/officeDocument/2006/relationships/image" Target="../media/image174.jpeg"/><Relationship Id="rId351" Type="http://schemas.openxmlformats.org/officeDocument/2006/relationships/image" Target="../media/image751.jpeg"/><Relationship Id="rId372" Type="http://schemas.openxmlformats.org/officeDocument/2006/relationships/image" Target="../media/image772.jpeg"/><Relationship Id="rId393" Type="http://schemas.openxmlformats.org/officeDocument/2006/relationships/image" Target="../media/image793.jpeg"/><Relationship Id="rId211" Type="http://schemas.openxmlformats.org/officeDocument/2006/relationships/image" Target="../media/image690.jpeg"/><Relationship Id="rId232" Type="http://schemas.openxmlformats.org/officeDocument/2006/relationships/image" Target="../media/image707.jpeg"/><Relationship Id="rId253" Type="http://schemas.openxmlformats.org/officeDocument/2006/relationships/image" Target="../media/image728.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19.jpeg"/><Relationship Id="rId134" Type="http://schemas.openxmlformats.org/officeDocument/2006/relationships/image" Target="../media/image639.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6.jpeg"/><Relationship Id="rId341" Type="http://schemas.openxmlformats.org/officeDocument/2006/relationships/image" Target="../media/image328.jpg"/><Relationship Id="rId362" Type="http://schemas.openxmlformats.org/officeDocument/2006/relationships/image" Target="../media/image762.jpeg"/><Relationship Id="rId383" Type="http://schemas.openxmlformats.org/officeDocument/2006/relationships/image" Target="../media/image783.jpeg"/><Relationship Id="rId201" Type="http://schemas.openxmlformats.org/officeDocument/2006/relationships/image" Target="../media/image680.jpeg"/><Relationship Id="rId222" Type="http://schemas.openxmlformats.org/officeDocument/2006/relationships/image" Target="../media/image701.png"/><Relationship Id="rId243" Type="http://schemas.openxmlformats.org/officeDocument/2006/relationships/image" Target="../media/image718.jpeg"/><Relationship Id="rId264" Type="http://schemas.openxmlformats.org/officeDocument/2006/relationships/image" Target="../media/image739.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09.jpeg"/><Relationship Id="rId124" Type="http://schemas.openxmlformats.org/officeDocument/2006/relationships/image" Target="../media/image629.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49.jpeg"/><Relationship Id="rId166" Type="http://schemas.openxmlformats.org/officeDocument/2006/relationships/image" Target="../media/image669.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2.jpeg"/><Relationship Id="rId373" Type="http://schemas.openxmlformats.org/officeDocument/2006/relationships/image" Target="../media/image773.jpeg"/><Relationship Id="rId394" Type="http://schemas.openxmlformats.org/officeDocument/2006/relationships/image" Target="../media/image794.jpeg"/><Relationship Id="rId1" Type="http://schemas.openxmlformats.org/officeDocument/2006/relationships/image" Target="../media/image1.jpg"/><Relationship Id="rId212" Type="http://schemas.openxmlformats.org/officeDocument/2006/relationships/image" Target="../media/image691.jpeg"/><Relationship Id="rId233" Type="http://schemas.openxmlformats.org/officeDocument/2006/relationships/image" Target="../media/image708.jpeg"/><Relationship Id="rId254" Type="http://schemas.openxmlformats.org/officeDocument/2006/relationships/image" Target="../media/image729.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0.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0.png"/><Relationship Id="rId156" Type="http://schemas.openxmlformats.org/officeDocument/2006/relationships/image" Target="../media/image659.jpeg"/><Relationship Id="rId177" Type="http://schemas.openxmlformats.org/officeDocument/2006/relationships/image" Target="../media/image165.jpeg"/><Relationship Id="rId198" Type="http://schemas.openxmlformats.org/officeDocument/2006/relationships/image" Target="../media/image677.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3.jpeg"/><Relationship Id="rId384" Type="http://schemas.openxmlformats.org/officeDocument/2006/relationships/image" Target="../media/image784.jpeg"/><Relationship Id="rId202" Type="http://schemas.openxmlformats.org/officeDocument/2006/relationships/image" Target="../media/image681.jpeg"/><Relationship Id="rId223" Type="http://schemas.openxmlformats.org/officeDocument/2006/relationships/image" Target="../media/image702.png"/><Relationship Id="rId244" Type="http://schemas.openxmlformats.org/officeDocument/2006/relationships/image" Target="../media/image719.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0.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0.jpeg"/><Relationship Id="rId125" Type="http://schemas.openxmlformats.org/officeDocument/2006/relationships/image" Target="../media/image630.jpeg"/><Relationship Id="rId146" Type="http://schemas.openxmlformats.org/officeDocument/2006/relationships/image" Target="../media/image650.jpeg"/><Relationship Id="rId167" Type="http://schemas.openxmlformats.org/officeDocument/2006/relationships/image" Target="../media/image670.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3.jpeg"/><Relationship Id="rId374" Type="http://schemas.openxmlformats.org/officeDocument/2006/relationships/image" Target="../media/image774.jpeg"/><Relationship Id="rId395" Type="http://schemas.openxmlformats.org/officeDocument/2006/relationships/image" Target="../media/image795.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2.jpeg"/><Relationship Id="rId234" Type="http://schemas.openxmlformats.org/officeDocument/2006/relationships/image" Target="../media/image709.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0.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1.jpeg"/><Relationship Id="rId136" Type="http://schemas.openxmlformats.org/officeDocument/2006/relationships/image" Target="../media/image641.jpeg"/><Relationship Id="rId157" Type="http://schemas.openxmlformats.org/officeDocument/2006/relationships/image" Target="../media/image660.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3.jpeg"/><Relationship Id="rId364" Type="http://schemas.openxmlformats.org/officeDocument/2006/relationships/image" Target="../media/image764.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8.jpeg"/><Relationship Id="rId203" Type="http://schemas.openxmlformats.org/officeDocument/2006/relationships/image" Target="../media/image682.jpeg"/><Relationship Id="rId385" Type="http://schemas.openxmlformats.org/officeDocument/2006/relationships/image" Target="../media/image785.jpeg"/><Relationship Id="rId19" Type="http://schemas.openxmlformats.org/officeDocument/2006/relationships/image" Target="../media/image19.jpg"/><Relationship Id="rId224" Type="http://schemas.openxmlformats.org/officeDocument/2006/relationships/image" Target="../media/image703.png"/><Relationship Id="rId245" Type="http://schemas.openxmlformats.org/officeDocument/2006/relationships/image" Target="../media/image720.jpeg"/><Relationship Id="rId266" Type="http://schemas.openxmlformats.org/officeDocument/2006/relationships/image" Target="../media/image741.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1.jpeg"/><Relationship Id="rId126" Type="http://schemas.openxmlformats.org/officeDocument/2006/relationships/image" Target="../media/image631.jpeg"/><Relationship Id="rId147" Type="http://schemas.openxmlformats.org/officeDocument/2006/relationships/image" Target="../media/image651.jpeg"/><Relationship Id="rId168" Type="http://schemas.openxmlformats.org/officeDocument/2006/relationships/image" Target="../media/image671.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4.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5.jpeg"/><Relationship Id="rId396" Type="http://schemas.openxmlformats.org/officeDocument/2006/relationships/image" Target="../media/image796.png"/><Relationship Id="rId3" Type="http://schemas.openxmlformats.org/officeDocument/2006/relationships/image" Target="../media/image3.jpg"/><Relationship Id="rId214" Type="http://schemas.openxmlformats.org/officeDocument/2006/relationships/image" Target="../media/image693.png"/><Relationship Id="rId235" Type="http://schemas.openxmlformats.org/officeDocument/2006/relationships/image" Target="../media/image710.jpeg"/><Relationship Id="rId256" Type="http://schemas.openxmlformats.org/officeDocument/2006/relationships/image" Target="../media/image731.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2.jpeg"/><Relationship Id="rId137" Type="http://schemas.openxmlformats.org/officeDocument/2006/relationships/image" Target="../media/image642.jpeg"/><Relationship Id="rId158" Type="http://schemas.openxmlformats.org/officeDocument/2006/relationships/image" Target="../media/image661.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4.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5.jpeg"/><Relationship Id="rId386" Type="http://schemas.openxmlformats.org/officeDocument/2006/relationships/image" Target="../media/image786.jpeg"/><Relationship Id="rId190" Type="http://schemas.openxmlformats.org/officeDocument/2006/relationships/image" Target="../media/image178.png"/><Relationship Id="rId204" Type="http://schemas.openxmlformats.org/officeDocument/2006/relationships/image" Target="../media/image683.jpeg"/><Relationship Id="rId225" Type="http://schemas.openxmlformats.org/officeDocument/2006/relationships/image" Target="../media/image704.jpeg"/><Relationship Id="rId246" Type="http://schemas.openxmlformats.org/officeDocument/2006/relationships/image" Target="../media/image721.jpeg"/><Relationship Id="rId267" Type="http://schemas.openxmlformats.org/officeDocument/2006/relationships/image" Target="../media/image742.jpeg"/><Relationship Id="rId288" Type="http://schemas.openxmlformats.org/officeDocument/2006/relationships/image" Target="../media/image275.jpg"/><Relationship Id="rId106" Type="http://schemas.openxmlformats.org/officeDocument/2006/relationships/image" Target="../media/image612.jpeg"/><Relationship Id="rId127" Type="http://schemas.openxmlformats.org/officeDocument/2006/relationships/image" Target="../media/image632.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2.jpeg"/><Relationship Id="rId169" Type="http://schemas.openxmlformats.org/officeDocument/2006/relationships/image" Target="../media/image672.jpeg"/><Relationship Id="rId334" Type="http://schemas.openxmlformats.org/officeDocument/2006/relationships/image" Target="../media/image321.jpeg"/><Relationship Id="rId355" Type="http://schemas.openxmlformats.org/officeDocument/2006/relationships/image" Target="../media/image755.jpeg"/><Relationship Id="rId376" Type="http://schemas.openxmlformats.org/officeDocument/2006/relationships/image" Target="../media/image776.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4.jpeg"/><Relationship Id="rId236" Type="http://schemas.openxmlformats.org/officeDocument/2006/relationships/image" Target="../media/image711.jpeg"/><Relationship Id="rId257" Type="http://schemas.openxmlformats.org/officeDocument/2006/relationships/image" Target="../media/image732.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3.jpeg"/><Relationship Id="rId345" Type="http://schemas.openxmlformats.org/officeDocument/2006/relationships/image" Target="../media/image745.jpeg"/><Relationship Id="rId387" Type="http://schemas.openxmlformats.org/officeDocument/2006/relationships/image" Target="../media/image787.jpeg"/><Relationship Id="rId191" Type="http://schemas.openxmlformats.org/officeDocument/2006/relationships/image" Target="../media/image179.png"/><Relationship Id="rId205" Type="http://schemas.openxmlformats.org/officeDocument/2006/relationships/image" Target="../media/image684.jpeg"/><Relationship Id="rId247" Type="http://schemas.openxmlformats.org/officeDocument/2006/relationships/image" Target="../media/image722.jpeg"/><Relationship Id="rId107" Type="http://schemas.openxmlformats.org/officeDocument/2006/relationships/image" Target="../media/image613.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3.jpeg"/><Relationship Id="rId314" Type="http://schemas.openxmlformats.org/officeDocument/2006/relationships/image" Target="../media/image301.jpg"/><Relationship Id="rId356" Type="http://schemas.openxmlformats.org/officeDocument/2006/relationships/image" Target="../media/image756.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3.png"/><Relationship Id="rId216" Type="http://schemas.openxmlformats.org/officeDocument/2006/relationships/image" Target="../media/image695.jpeg"/><Relationship Id="rId258" Type="http://schemas.openxmlformats.org/officeDocument/2006/relationships/image" Target="../media/image733.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4.jpeg"/><Relationship Id="rId325" Type="http://schemas.openxmlformats.org/officeDocument/2006/relationships/image" Target="../media/image312.jpg"/><Relationship Id="rId367" Type="http://schemas.openxmlformats.org/officeDocument/2006/relationships/image" Target="../media/image767.jpeg"/><Relationship Id="rId171" Type="http://schemas.openxmlformats.org/officeDocument/2006/relationships/image" Target="../media/image674.jpeg"/><Relationship Id="rId227" Type="http://schemas.openxmlformats.org/officeDocument/2006/relationships/image" Target="../media/image706.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4.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5.jpeg"/><Relationship Id="rId182" Type="http://schemas.openxmlformats.org/officeDocument/2006/relationships/image" Target="../media/image170.png"/><Relationship Id="rId378" Type="http://schemas.openxmlformats.org/officeDocument/2006/relationships/image" Target="../media/image778.jpeg"/><Relationship Id="rId403" Type="http://schemas.openxmlformats.org/officeDocument/2006/relationships/image" Target="../media/image797.jpeg"/><Relationship Id="rId6" Type="http://schemas.openxmlformats.org/officeDocument/2006/relationships/image" Target="../media/image5.jpg"/><Relationship Id="rId238" Type="http://schemas.openxmlformats.org/officeDocument/2006/relationships/image" Target="../media/image713.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7.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5.jpeg"/><Relationship Id="rId389" Type="http://schemas.openxmlformats.org/officeDocument/2006/relationships/image" Target="../media/image789.jpeg"/><Relationship Id="rId193" Type="http://schemas.openxmlformats.org/officeDocument/2006/relationships/image" Target="../media/image181.png"/><Relationship Id="rId207" Type="http://schemas.openxmlformats.org/officeDocument/2006/relationships/image" Target="../media/image686.jpeg"/><Relationship Id="rId249" Type="http://schemas.openxmlformats.org/officeDocument/2006/relationships/image" Target="../media/image724.jpeg"/><Relationship Id="rId13" Type="http://schemas.openxmlformats.org/officeDocument/2006/relationships/image" Target="../media/image13.jpg"/><Relationship Id="rId109" Type="http://schemas.openxmlformats.org/officeDocument/2006/relationships/image" Target="../media/image615.jpeg"/><Relationship Id="rId260" Type="http://schemas.openxmlformats.org/officeDocument/2006/relationships/image" Target="../media/image735.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6.jpeg"/><Relationship Id="rId358" Type="http://schemas.openxmlformats.org/officeDocument/2006/relationships/image" Target="../media/image758.png"/><Relationship Id="rId162" Type="http://schemas.openxmlformats.org/officeDocument/2006/relationships/image" Target="../media/image665.png"/><Relationship Id="rId218" Type="http://schemas.openxmlformats.org/officeDocument/2006/relationships/image" Target="../media/image697.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6.jpeg"/><Relationship Id="rId327" Type="http://schemas.openxmlformats.org/officeDocument/2006/relationships/image" Target="../media/image314.jpg"/><Relationship Id="rId369" Type="http://schemas.openxmlformats.org/officeDocument/2006/relationships/image" Target="../media/image769.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0.jpeg"/><Relationship Id="rId240" Type="http://schemas.openxmlformats.org/officeDocument/2006/relationships/image" Target="../media/image715.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6.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1.jpeg"/><Relationship Id="rId251" Type="http://schemas.openxmlformats.org/officeDocument/2006/relationships/image" Target="../media/image726.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49.jpeg"/><Relationship Id="rId88" Type="http://schemas.openxmlformats.org/officeDocument/2006/relationships/image" Target="../media/image88.jpg"/><Relationship Id="rId111" Type="http://schemas.openxmlformats.org/officeDocument/2006/relationships/image" Target="../media/image617.jpeg"/><Relationship Id="rId153" Type="http://schemas.openxmlformats.org/officeDocument/2006/relationships/image" Target="../media/image657.png"/><Relationship Id="rId195" Type="http://schemas.openxmlformats.org/officeDocument/2006/relationships/image" Target="../media/image183.png"/><Relationship Id="rId209" Type="http://schemas.openxmlformats.org/officeDocument/2006/relationships/image" Target="../media/image688.jpeg"/><Relationship Id="rId360" Type="http://schemas.openxmlformats.org/officeDocument/2006/relationships/image" Target="../media/image760.png"/><Relationship Id="rId220" Type="http://schemas.openxmlformats.org/officeDocument/2006/relationships/image" Target="../media/image699.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7.jpeg"/><Relationship Id="rId318" Type="http://schemas.openxmlformats.org/officeDocument/2006/relationships/image" Target="../media/image305.jpg"/><Relationship Id="rId99" Type="http://schemas.openxmlformats.org/officeDocument/2006/relationships/image" Target="../media/image605.jpeg"/><Relationship Id="rId122" Type="http://schemas.openxmlformats.org/officeDocument/2006/relationships/image" Target="../media/image116.jpeg"/><Relationship Id="rId164" Type="http://schemas.openxmlformats.org/officeDocument/2006/relationships/image" Target="../media/image667.jpeg"/><Relationship Id="rId371" Type="http://schemas.openxmlformats.org/officeDocument/2006/relationships/image" Target="../media/image771.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8.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79.jpeg"/><Relationship Id="rId382" Type="http://schemas.openxmlformats.org/officeDocument/2006/relationships/image" Target="../media/image782.jpeg"/><Relationship Id="rId242" Type="http://schemas.openxmlformats.org/officeDocument/2006/relationships/image" Target="../media/image717.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8.png"/><Relationship Id="rId144" Type="http://schemas.openxmlformats.org/officeDocument/2006/relationships/image" Target="../media/image648.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4.png"/><Relationship Id="rId21" Type="http://schemas.openxmlformats.org/officeDocument/2006/relationships/image" Target="../media/image819.jpeg"/><Relationship Id="rId42" Type="http://schemas.openxmlformats.org/officeDocument/2006/relationships/image" Target="../media/image840.jpeg"/><Relationship Id="rId47" Type="http://schemas.openxmlformats.org/officeDocument/2006/relationships/image" Target="../media/image845.jpeg"/><Relationship Id="rId63" Type="http://schemas.openxmlformats.org/officeDocument/2006/relationships/image" Target="../media/image861.jpeg"/><Relationship Id="rId68" Type="http://schemas.openxmlformats.org/officeDocument/2006/relationships/image" Target="../media/image866.jpeg"/><Relationship Id="rId16" Type="http://schemas.openxmlformats.org/officeDocument/2006/relationships/image" Target="../media/image814.jpeg"/><Relationship Id="rId11" Type="http://schemas.openxmlformats.org/officeDocument/2006/relationships/image" Target="../media/image809.jpeg"/><Relationship Id="rId32" Type="http://schemas.openxmlformats.org/officeDocument/2006/relationships/image" Target="../media/image830.jpeg"/><Relationship Id="rId37" Type="http://schemas.openxmlformats.org/officeDocument/2006/relationships/image" Target="../media/image835.jpeg"/><Relationship Id="rId53" Type="http://schemas.openxmlformats.org/officeDocument/2006/relationships/image" Target="../media/image851.jpeg"/><Relationship Id="rId58" Type="http://schemas.openxmlformats.org/officeDocument/2006/relationships/image" Target="../media/image856.png"/><Relationship Id="rId74" Type="http://schemas.openxmlformats.org/officeDocument/2006/relationships/image" Target="../media/image872.jpeg"/><Relationship Id="rId79" Type="http://schemas.openxmlformats.org/officeDocument/2006/relationships/image" Target="../media/image877.jpeg"/><Relationship Id="rId5" Type="http://schemas.openxmlformats.org/officeDocument/2006/relationships/image" Target="../media/image803.jpeg"/><Relationship Id="rId61" Type="http://schemas.openxmlformats.org/officeDocument/2006/relationships/image" Target="../media/image859.jpeg"/><Relationship Id="rId19" Type="http://schemas.openxmlformats.org/officeDocument/2006/relationships/image" Target="../media/image817.jpeg"/><Relationship Id="rId14" Type="http://schemas.openxmlformats.org/officeDocument/2006/relationships/image" Target="../media/image812.jpeg"/><Relationship Id="rId22" Type="http://schemas.openxmlformats.org/officeDocument/2006/relationships/image" Target="../media/image820.jpeg"/><Relationship Id="rId27" Type="http://schemas.openxmlformats.org/officeDocument/2006/relationships/image" Target="../media/image825.png"/><Relationship Id="rId30" Type="http://schemas.openxmlformats.org/officeDocument/2006/relationships/image" Target="../media/image828.jpeg"/><Relationship Id="rId35" Type="http://schemas.openxmlformats.org/officeDocument/2006/relationships/image" Target="../media/image833.png"/><Relationship Id="rId43" Type="http://schemas.openxmlformats.org/officeDocument/2006/relationships/image" Target="../media/image841.jpeg"/><Relationship Id="rId48" Type="http://schemas.openxmlformats.org/officeDocument/2006/relationships/image" Target="../media/image846.jpeg"/><Relationship Id="rId56" Type="http://schemas.openxmlformats.org/officeDocument/2006/relationships/image" Target="../media/image854.jpeg"/><Relationship Id="rId64" Type="http://schemas.openxmlformats.org/officeDocument/2006/relationships/image" Target="../media/image862.jpeg"/><Relationship Id="rId69" Type="http://schemas.openxmlformats.org/officeDocument/2006/relationships/image" Target="../media/image867.jpeg"/><Relationship Id="rId77" Type="http://schemas.openxmlformats.org/officeDocument/2006/relationships/image" Target="../media/image875.jpeg"/><Relationship Id="rId8" Type="http://schemas.openxmlformats.org/officeDocument/2006/relationships/image" Target="../media/image806.jpeg"/><Relationship Id="rId51" Type="http://schemas.openxmlformats.org/officeDocument/2006/relationships/image" Target="../media/image849.jpeg"/><Relationship Id="rId72" Type="http://schemas.openxmlformats.org/officeDocument/2006/relationships/image" Target="../media/image870.jpeg"/><Relationship Id="rId80" Type="http://schemas.openxmlformats.org/officeDocument/2006/relationships/image" Target="../media/image878.jpeg"/><Relationship Id="rId3" Type="http://schemas.openxmlformats.org/officeDocument/2006/relationships/image" Target="../media/image801.jpeg"/><Relationship Id="rId12" Type="http://schemas.openxmlformats.org/officeDocument/2006/relationships/image" Target="../media/image810.jpeg"/><Relationship Id="rId17" Type="http://schemas.openxmlformats.org/officeDocument/2006/relationships/image" Target="../media/image815.jpeg"/><Relationship Id="rId25" Type="http://schemas.openxmlformats.org/officeDocument/2006/relationships/image" Target="../media/image823.png"/><Relationship Id="rId33" Type="http://schemas.openxmlformats.org/officeDocument/2006/relationships/image" Target="../media/image831.png"/><Relationship Id="rId38" Type="http://schemas.openxmlformats.org/officeDocument/2006/relationships/image" Target="../media/image836.jpeg"/><Relationship Id="rId46" Type="http://schemas.openxmlformats.org/officeDocument/2006/relationships/image" Target="../media/image844.jpeg"/><Relationship Id="rId59" Type="http://schemas.openxmlformats.org/officeDocument/2006/relationships/image" Target="../media/image857.jpeg"/><Relationship Id="rId67" Type="http://schemas.openxmlformats.org/officeDocument/2006/relationships/image" Target="../media/image865.jpeg"/><Relationship Id="rId20" Type="http://schemas.openxmlformats.org/officeDocument/2006/relationships/image" Target="../media/image818.png"/><Relationship Id="rId41" Type="http://schemas.openxmlformats.org/officeDocument/2006/relationships/image" Target="../media/image839.jpeg"/><Relationship Id="rId54" Type="http://schemas.openxmlformats.org/officeDocument/2006/relationships/image" Target="../media/image852.jpeg"/><Relationship Id="rId62" Type="http://schemas.openxmlformats.org/officeDocument/2006/relationships/image" Target="../media/image860.jpeg"/><Relationship Id="rId70" Type="http://schemas.openxmlformats.org/officeDocument/2006/relationships/image" Target="../media/image868.jpeg"/><Relationship Id="rId75" Type="http://schemas.openxmlformats.org/officeDocument/2006/relationships/image" Target="../media/image873.png"/><Relationship Id="rId1" Type="http://schemas.openxmlformats.org/officeDocument/2006/relationships/image" Target="../media/image799.jpeg"/><Relationship Id="rId6" Type="http://schemas.openxmlformats.org/officeDocument/2006/relationships/image" Target="../media/image804.jpeg"/><Relationship Id="rId15" Type="http://schemas.openxmlformats.org/officeDocument/2006/relationships/image" Target="../media/image813.jpeg"/><Relationship Id="rId23" Type="http://schemas.openxmlformats.org/officeDocument/2006/relationships/image" Target="../media/image821.png"/><Relationship Id="rId28" Type="http://schemas.openxmlformats.org/officeDocument/2006/relationships/image" Target="../media/image826.jpeg"/><Relationship Id="rId36" Type="http://schemas.openxmlformats.org/officeDocument/2006/relationships/image" Target="../media/image834.jpeg"/><Relationship Id="rId49" Type="http://schemas.openxmlformats.org/officeDocument/2006/relationships/image" Target="../media/image847.jpeg"/><Relationship Id="rId57" Type="http://schemas.openxmlformats.org/officeDocument/2006/relationships/image" Target="../media/image855.jpeg"/><Relationship Id="rId10" Type="http://schemas.openxmlformats.org/officeDocument/2006/relationships/image" Target="../media/image808.jpeg"/><Relationship Id="rId31" Type="http://schemas.openxmlformats.org/officeDocument/2006/relationships/image" Target="../media/image829.jpeg"/><Relationship Id="rId44" Type="http://schemas.openxmlformats.org/officeDocument/2006/relationships/image" Target="../media/image842.jpeg"/><Relationship Id="rId52" Type="http://schemas.openxmlformats.org/officeDocument/2006/relationships/image" Target="../media/image850.jpeg"/><Relationship Id="rId60" Type="http://schemas.openxmlformats.org/officeDocument/2006/relationships/image" Target="../media/image858.jpeg"/><Relationship Id="rId65" Type="http://schemas.openxmlformats.org/officeDocument/2006/relationships/image" Target="../media/image863.jpeg"/><Relationship Id="rId73" Type="http://schemas.openxmlformats.org/officeDocument/2006/relationships/image" Target="../media/image871.jpeg"/><Relationship Id="rId78" Type="http://schemas.openxmlformats.org/officeDocument/2006/relationships/image" Target="../media/image876.jpeg"/><Relationship Id="rId81" Type="http://schemas.openxmlformats.org/officeDocument/2006/relationships/image" Target="../media/image879.jpeg"/><Relationship Id="rId4" Type="http://schemas.openxmlformats.org/officeDocument/2006/relationships/image" Target="../media/image802.jpeg"/><Relationship Id="rId9" Type="http://schemas.openxmlformats.org/officeDocument/2006/relationships/image" Target="../media/image807.jpeg"/><Relationship Id="rId13" Type="http://schemas.openxmlformats.org/officeDocument/2006/relationships/image" Target="../media/image811.jpeg"/><Relationship Id="rId18" Type="http://schemas.openxmlformats.org/officeDocument/2006/relationships/image" Target="../media/image816.jpeg"/><Relationship Id="rId39" Type="http://schemas.openxmlformats.org/officeDocument/2006/relationships/image" Target="../media/image837.jpeg"/><Relationship Id="rId34" Type="http://schemas.openxmlformats.org/officeDocument/2006/relationships/image" Target="../media/image832.jpeg"/><Relationship Id="rId50" Type="http://schemas.openxmlformats.org/officeDocument/2006/relationships/image" Target="../media/image848.jpeg"/><Relationship Id="rId55" Type="http://schemas.openxmlformats.org/officeDocument/2006/relationships/image" Target="../media/image853.jpeg"/><Relationship Id="rId76" Type="http://schemas.openxmlformats.org/officeDocument/2006/relationships/image" Target="../media/image874.jpeg"/><Relationship Id="rId7" Type="http://schemas.openxmlformats.org/officeDocument/2006/relationships/image" Target="../media/image805.jpeg"/><Relationship Id="rId71" Type="http://schemas.openxmlformats.org/officeDocument/2006/relationships/image" Target="../media/image869.jpeg"/><Relationship Id="rId2" Type="http://schemas.openxmlformats.org/officeDocument/2006/relationships/image" Target="../media/image800.jpeg"/><Relationship Id="rId29" Type="http://schemas.openxmlformats.org/officeDocument/2006/relationships/image" Target="../media/image827.jpeg"/><Relationship Id="rId24" Type="http://schemas.openxmlformats.org/officeDocument/2006/relationships/image" Target="../media/image822.png"/><Relationship Id="rId40" Type="http://schemas.openxmlformats.org/officeDocument/2006/relationships/image" Target="../media/image838.jpeg"/><Relationship Id="rId45" Type="http://schemas.openxmlformats.org/officeDocument/2006/relationships/image" Target="../media/image843.jpeg"/><Relationship Id="rId66" Type="http://schemas.openxmlformats.org/officeDocument/2006/relationships/image" Target="../media/image864.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880</xdr:row>
      <xdr:rowOff>292101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855</xdr:row>
      <xdr:rowOff>602545</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181428</xdr:colOff>
      <xdr:row>844</xdr:row>
      <xdr:rowOff>64033</xdr:rowOff>
    </xdr:from>
    <xdr:to>
      <xdr:col>1</xdr:col>
      <xdr:colOff>628020</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31260" y="588319495"/>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976</xdr:row>
      <xdr:rowOff>654171</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191698</xdr:colOff>
      <xdr:row>907</xdr:row>
      <xdr:rowOff>11981</xdr:rowOff>
    </xdr:from>
    <xdr:to>
      <xdr:col>1</xdr:col>
      <xdr:colOff>658963</xdr:colOff>
      <xdr:row>907</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28"/>
        <a:stretch>
          <a:fillRect/>
        </a:stretch>
      </xdr:blipFill>
      <xdr:spPr>
        <a:xfrm>
          <a:off x="1150189" y="633765943"/>
          <a:ext cx="467265" cy="654171"/>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909</xdr:row>
      <xdr:rowOff>23963</xdr:rowOff>
    </xdr:from>
    <xdr:to>
      <xdr:col>1</xdr:col>
      <xdr:colOff>647185</xdr:colOff>
      <xdr:row>909</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910</xdr:row>
      <xdr:rowOff>23962</xdr:rowOff>
    </xdr:from>
    <xdr:to>
      <xdr:col>1</xdr:col>
      <xdr:colOff>647185</xdr:colOff>
      <xdr:row>910</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911</xdr:row>
      <xdr:rowOff>0</xdr:rowOff>
    </xdr:from>
    <xdr:to>
      <xdr:col>1</xdr:col>
      <xdr:colOff>659337</xdr:colOff>
      <xdr:row>911</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912</xdr:row>
      <xdr:rowOff>35944</xdr:rowOff>
    </xdr:from>
    <xdr:to>
      <xdr:col>1</xdr:col>
      <xdr:colOff>658962</xdr:colOff>
      <xdr:row>976</xdr:row>
      <xdr:rowOff>646981</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908</xdr:row>
      <xdr:rowOff>23962</xdr:rowOff>
    </xdr:from>
    <xdr:to>
      <xdr:col>1</xdr:col>
      <xdr:colOff>742111</xdr:colOff>
      <xdr:row>908</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913</xdr:row>
      <xdr:rowOff>35944</xdr:rowOff>
    </xdr:from>
    <xdr:to>
      <xdr:col>1</xdr:col>
      <xdr:colOff>563113</xdr:colOff>
      <xdr:row>913</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914</xdr:row>
      <xdr:rowOff>23963</xdr:rowOff>
    </xdr:from>
    <xdr:to>
      <xdr:col>1</xdr:col>
      <xdr:colOff>587077</xdr:colOff>
      <xdr:row>914</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915</xdr:row>
      <xdr:rowOff>47925</xdr:rowOff>
    </xdr:from>
    <xdr:to>
      <xdr:col>1</xdr:col>
      <xdr:colOff>599058</xdr:colOff>
      <xdr:row>915</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916</xdr:row>
      <xdr:rowOff>0</xdr:rowOff>
    </xdr:from>
    <xdr:to>
      <xdr:col>1</xdr:col>
      <xdr:colOff>623018</xdr:colOff>
      <xdr:row>917</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917</xdr:row>
      <xdr:rowOff>23962</xdr:rowOff>
    </xdr:from>
    <xdr:to>
      <xdr:col>1</xdr:col>
      <xdr:colOff>635000</xdr:colOff>
      <xdr:row>917</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918</xdr:row>
      <xdr:rowOff>23962</xdr:rowOff>
    </xdr:from>
    <xdr:to>
      <xdr:col>1</xdr:col>
      <xdr:colOff>594263</xdr:colOff>
      <xdr:row>918</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919</xdr:row>
      <xdr:rowOff>23963</xdr:rowOff>
    </xdr:from>
    <xdr:to>
      <xdr:col>1</xdr:col>
      <xdr:colOff>635000</xdr:colOff>
      <xdr:row>919</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920</xdr:row>
      <xdr:rowOff>23962</xdr:rowOff>
    </xdr:from>
    <xdr:to>
      <xdr:col>1</xdr:col>
      <xdr:colOff>635000</xdr:colOff>
      <xdr:row>920</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922</xdr:row>
      <xdr:rowOff>38100</xdr:rowOff>
    </xdr:from>
    <xdr:to>
      <xdr:col>1</xdr:col>
      <xdr:colOff>698500</xdr:colOff>
      <xdr:row>922</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923</xdr:row>
      <xdr:rowOff>25400</xdr:rowOff>
    </xdr:from>
    <xdr:to>
      <xdr:col>1</xdr:col>
      <xdr:colOff>698500</xdr:colOff>
      <xdr:row>923</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924</xdr:row>
      <xdr:rowOff>25400</xdr:rowOff>
    </xdr:from>
    <xdr:to>
      <xdr:col>1</xdr:col>
      <xdr:colOff>660400</xdr:colOff>
      <xdr:row>924</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4</xdr:col>
      <xdr:colOff>194516</xdr:colOff>
      <xdr:row>673</xdr:row>
      <xdr:rowOff>57404</xdr:rowOff>
    </xdr:from>
    <xdr:to>
      <xdr:col>4</xdr:col>
      <xdr:colOff>1828800</xdr:colOff>
      <xdr:row>675</xdr:row>
      <xdr:rowOff>565747</xdr:rowOff>
    </xdr:to>
    <xdr:pic>
      <xdr:nvPicPr>
        <xdr:cNvPr id="1083" name="Picture 1082">
          <a:extLst>
            <a:ext uri="{FF2B5EF4-FFF2-40B4-BE49-F238E27FC236}">
              <a16:creationId xmlns:a16="http://schemas.microsoft.com/office/drawing/2014/main" id="{A7EAD2C4-C36E-524F-87AA-F79BB2FF97EA}"/>
            </a:ext>
          </a:extLst>
        </xdr:cNvPr>
        <xdr:cNvPicPr>
          <a:picLocks noChangeAspect="1"/>
        </xdr:cNvPicPr>
      </xdr:nvPicPr>
      <xdr:blipFill>
        <a:blip xmlns:r="http://schemas.openxmlformats.org/officeDocument/2006/relationships" r:embed="rId562"/>
        <a:stretch>
          <a:fillRect/>
        </a:stretch>
      </xdr:blipFill>
      <xdr:spPr>
        <a:xfrm>
          <a:off x="4393983" y="467298871"/>
          <a:ext cx="1634284" cy="189687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3"/>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4"/>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5"/>
        <a:stretch>
          <a:fillRect/>
        </a:stretch>
      </xdr:blipFill>
      <xdr:spPr>
        <a:xfrm>
          <a:off x="1083734" y="480495180"/>
          <a:ext cx="440266" cy="627718"/>
        </a:xfrm>
        <a:prstGeom prst="rect">
          <a:avLst/>
        </a:prstGeom>
      </xdr:spPr>
    </xdr:pic>
    <xdr:clientData/>
  </xdr:twoCellAnchor>
  <xdr:twoCellAnchor editAs="oneCell">
    <xdr:from>
      <xdr:col>1</xdr:col>
      <xdr:colOff>181050</xdr:colOff>
      <xdr:row>743</xdr:row>
      <xdr:rowOff>12700</xdr:rowOff>
    </xdr:from>
    <xdr:to>
      <xdr:col>1</xdr:col>
      <xdr:colOff>702733</xdr:colOff>
      <xdr:row>743</xdr:row>
      <xdr:rowOff>658282</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6"/>
        <a:stretch>
          <a:fillRect/>
        </a:stretch>
      </xdr:blipFill>
      <xdr:spPr>
        <a:xfrm>
          <a:off x="1133550" y="30746700"/>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6"/>
        <a:stretch>
          <a:fillRect/>
        </a:stretch>
      </xdr:blipFill>
      <xdr:spPr>
        <a:xfrm>
          <a:off x="1100667" y="515162801"/>
          <a:ext cx="521683" cy="645582"/>
        </a:xfrm>
        <a:prstGeom prst="rect">
          <a:avLst/>
        </a:prstGeom>
      </xdr:spPr>
    </xdr:pic>
    <xdr:clientData/>
  </xdr:twoCellAnchor>
  <xdr:twoCellAnchor>
    <xdr:from>
      <xdr:col>1</xdr:col>
      <xdr:colOff>221375</xdr:colOff>
      <xdr:row>925</xdr:row>
      <xdr:rowOff>34955</xdr:rowOff>
    </xdr:from>
    <xdr:to>
      <xdr:col>1</xdr:col>
      <xdr:colOff>640825</xdr:colOff>
      <xdr:row>925</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7"/>
        <a:stretch>
          <a:fillRect/>
        </a:stretch>
      </xdr:blipFill>
      <xdr:spPr>
        <a:xfrm>
          <a:off x="1176788" y="646686331"/>
          <a:ext cx="419450" cy="616067"/>
        </a:xfrm>
        <a:prstGeom prst="rect">
          <a:avLst/>
        </a:prstGeom>
      </xdr:spPr>
    </xdr:pic>
    <xdr:clientData/>
  </xdr:twoCellAnchor>
  <xdr:twoCellAnchor>
    <xdr:from>
      <xdr:col>1</xdr:col>
      <xdr:colOff>81561</xdr:colOff>
      <xdr:row>926</xdr:row>
      <xdr:rowOff>11651</xdr:rowOff>
    </xdr:from>
    <xdr:to>
      <xdr:col>1</xdr:col>
      <xdr:colOff>664129</xdr:colOff>
      <xdr:row>926</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8"/>
        <a:stretch>
          <a:fillRect/>
        </a:stretch>
      </xdr:blipFill>
      <xdr:spPr>
        <a:xfrm>
          <a:off x="1036974" y="647362110"/>
          <a:ext cx="582568" cy="658678"/>
        </a:xfrm>
        <a:prstGeom prst="rect">
          <a:avLst/>
        </a:prstGeom>
      </xdr:spPr>
    </xdr:pic>
    <xdr:clientData/>
  </xdr:twoCellAnchor>
  <xdr:twoCellAnchor>
    <xdr:from>
      <xdr:col>1</xdr:col>
      <xdr:colOff>81559</xdr:colOff>
      <xdr:row>927</xdr:row>
      <xdr:rowOff>34954</xdr:rowOff>
    </xdr:from>
    <xdr:to>
      <xdr:col>1</xdr:col>
      <xdr:colOff>565418</xdr:colOff>
      <xdr:row>927</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9"/>
        <a:stretch>
          <a:fillRect/>
        </a:stretch>
      </xdr:blipFill>
      <xdr:spPr>
        <a:xfrm>
          <a:off x="1036972" y="648084495"/>
          <a:ext cx="483859" cy="652477"/>
        </a:xfrm>
        <a:prstGeom prst="rect">
          <a:avLst/>
        </a:prstGeom>
      </xdr:spPr>
    </xdr:pic>
    <xdr:clientData/>
  </xdr:twoCellAnchor>
  <xdr:twoCellAnchor>
    <xdr:from>
      <xdr:col>1</xdr:col>
      <xdr:colOff>104863</xdr:colOff>
      <xdr:row>928</xdr:row>
      <xdr:rowOff>34955</xdr:rowOff>
    </xdr:from>
    <xdr:to>
      <xdr:col>1</xdr:col>
      <xdr:colOff>588722</xdr:colOff>
      <xdr:row>928</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9"/>
        <a:stretch>
          <a:fillRect/>
        </a:stretch>
      </xdr:blipFill>
      <xdr:spPr>
        <a:xfrm>
          <a:off x="1060276" y="648783579"/>
          <a:ext cx="483859" cy="652477"/>
        </a:xfrm>
        <a:prstGeom prst="rect">
          <a:avLst/>
        </a:prstGeom>
      </xdr:spPr>
    </xdr:pic>
    <xdr:clientData/>
  </xdr:twoCellAnchor>
  <xdr:twoCellAnchor>
    <xdr:from>
      <xdr:col>1</xdr:col>
      <xdr:colOff>104862</xdr:colOff>
      <xdr:row>929</xdr:row>
      <xdr:rowOff>23303</xdr:rowOff>
    </xdr:from>
    <xdr:to>
      <xdr:col>1</xdr:col>
      <xdr:colOff>640219</xdr:colOff>
      <xdr:row>929</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70"/>
        <a:stretch>
          <a:fillRect/>
        </a:stretch>
      </xdr:blipFill>
      <xdr:spPr>
        <a:xfrm>
          <a:off x="1060275" y="649471009"/>
          <a:ext cx="535357" cy="675779"/>
        </a:xfrm>
        <a:prstGeom prst="rect">
          <a:avLst/>
        </a:prstGeom>
      </xdr:spPr>
    </xdr:pic>
    <xdr:clientData/>
  </xdr:twoCellAnchor>
  <xdr:twoCellAnchor>
    <xdr:from>
      <xdr:col>1</xdr:col>
      <xdr:colOff>23303</xdr:colOff>
      <xdr:row>930</xdr:row>
      <xdr:rowOff>23303</xdr:rowOff>
    </xdr:from>
    <xdr:to>
      <xdr:col>1</xdr:col>
      <xdr:colOff>501009</xdr:colOff>
      <xdr:row>930</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1"/>
        <a:stretch>
          <a:fillRect/>
        </a:stretch>
      </xdr:blipFill>
      <xdr:spPr>
        <a:xfrm>
          <a:off x="978716" y="650170092"/>
          <a:ext cx="477706" cy="655955"/>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1"/>
        <a:stretch>
          <a:fillRect/>
        </a:stretch>
      </xdr:blipFill>
      <xdr:spPr>
        <a:xfrm>
          <a:off x="955413" y="650845872"/>
          <a:ext cx="477706" cy="655955"/>
        </a:xfrm>
        <a:prstGeom prst="rect">
          <a:avLst/>
        </a:prstGeom>
      </xdr:spPr>
    </xdr:pic>
    <xdr:clientData/>
  </xdr:twoCellAnchor>
  <xdr:twoCellAnchor editAs="oneCell">
    <xdr:from>
      <xdr:col>1</xdr:col>
      <xdr:colOff>34954</xdr:colOff>
      <xdr:row>933</xdr:row>
      <xdr:rowOff>23304</xdr:rowOff>
    </xdr:from>
    <xdr:to>
      <xdr:col>1</xdr:col>
      <xdr:colOff>501009</xdr:colOff>
      <xdr:row>976</xdr:row>
      <xdr:rowOff>664814</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2"/>
        <a:stretch>
          <a:fillRect/>
        </a:stretch>
      </xdr:blipFill>
      <xdr:spPr>
        <a:xfrm>
          <a:off x="990367" y="651568258"/>
          <a:ext cx="466055" cy="664814"/>
        </a:xfrm>
        <a:prstGeom prst="rect">
          <a:avLst/>
        </a:prstGeom>
      </xdr:spPr>
    </xdr:pic>
    <xdr:clientData/>
  </xdr:twoCellAnchor>
  <xdr:twoCellAnchor>
    <xdr:from>
      <xdr:col>1</xdr:col>
      <xdr:colOff>0</xdr:colOff>
      <xdr:row>932</xdr:row>
      <xdr:rowOff>0</xdr:rowOff>
    </xdr:from>
    <xdr:to>
      <xdr:col>1</xdr:col>
      <xdr:colOff>477706</xdr:colOff>
      <xdr:row>932</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1"/>
        <a:stretch>
          <a:fillRect/>
        </a:stretch>
      </xdr:blipFill>
      <xdr:spPr>
        <a:xfrm>
          <a:off x="955413" y="651544954"/>
          <a:ext cx="477706" cy="655955"/>
        </a:xfrm>
        <a:prstGeom prst="rect">
          <a:avLst/>
        </a:prstGeom>
      </xdr:spPr>
    </xdr:pic>
    <xdr:clientData/>
  </xdr:twoCellAnchor>
  <xdr:twoCellAnchor editAs="oneCell">
    <xdr:from>
      <xdr:col>1</xdr:col>
      <xdr:colOff>46605</xdr:colOff>
      <xdr:row>934</xdr:row>
      <xdr:rowOff>23303</xdr:rowOff>
    </xdr:from>
    <xdr:to>
      <xdr:col>1</xdr:col>
      <xdr:colOff>652477</xdr:colOff>
      <xdr:row>976</xdr:row>
      <xdr:rowOff>648539</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3"/>
        <a:stretch>
          <a:fillRect/>
        </a:stretch>
      </xdr:blipFill>
      <xdr:spPr>
        <a:xfrm>
          <a:off x="1002018" y="652966422"/>
          <a:ext cx="605872" cy="648539"/>
        </a:xfrm>
        <a:prstGeom prst="rect">
          <a:avLst/>
        </a:prstGeom>
      </xdr:spPr>
    </xdr:pic>
    <xdr:clientData/>
  </xdr:twoCellAnchor>
  <xdr:twoCellAnchor editAs="oneCell">
    <xdr:from>
      <xdr:col>1</xdr:col>
      <xdr:colOff>58257</xdr:colOff>
      <xdr:row>935</xdr:row>
      <xdr:rowOff>23302</xdr:rowOff>
    </xdr:from>
    <xdr:to>
      <xdr:col>1</xdr:col>
      <xdr:colOff>629174</xdr:colOff>
      <xdr:row>976</xdr:row>
      <xdr:rowOff>646480</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4"/>
        <a:stretch>
          <a:fillRect/>
        </a:stretch>
      </xdr:blipFill>
      <xdr:spPr>
        <a:xfrm>
          <a:off x="1013670" y="653665504"/>
          <a:ext cx="570917" cy="646480"/>
        </a:xfrm>
        <a:prstGeom prst="rect">
          <a:avLst/>
        </a:prstGeom>
      </xdr:spPr>
    </xdr:pic>
    <xdr:clientData/>
  </xdr:twoCellAnchor>
  <xdr:twoCellAnchor>
    <xdr:from>
      <xdr:col>1</xdr:col>
      <xdr:colOff>34954</xdr:colOff>
      <xdr:row>936</xdr:row>
      <xdr:rowOff>34955</xdr:rowOff>
    </xdr:from>
    <xdr:to>
      <xdr:col>1</xdr:col>
      <xdr:colOff>699082</xdr:colOff>
      <xdr:row>936</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5"/>
        <a:stretch>
          <a:fillRect/>
        </a:stretch>
      </xdr:blipFill>
      <xdr:spPr>
        <a:xfrm>
          <a:off x="990367" y="654376239"/>
          <a:ext cx="664128" cy="637912"/>
        </a:xfrm>
        <a:prstGeom prst="rect">
          <a:avLst/>
        </a:prstGeom>
      </xdr:spPr>
    </xdr:pic>
    <xdr:clientData/>
  </xdr:twoCellAnchor>
  <xdr:twoCellAnchor>
    <xdr:from>
      <xdr:col>1</xdr:col>
      <xdr:colOff>23303</xdr:colOff>
      <xdr:row>937</xdr:row>
      <xdr:rowOff>34954</xdr:rowOff>
    </xdr:from>
    <xdr:to>
      <xdr:col>1</xdr:col>
      <xdr:colOff>652477</xdr:colOff>
      <xdr:row>937</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6"/>
        <a:stretch>
          <a:fillRect/>
        </a:stretch>
      </xdr:blipFill>
      <xdr:spPr>
        <a:xfrm>
          <a:off x="978716" y="655075321"/>
          <a:ext cx="629174" cy="656139"/>
        </a:xfrm>
        <a:prstGeom prst="rect">
          <a:avLst/>
        </a:prstGeom>
      </xdr:spPr>
    </xdr:pic>
    <xdr:clientData/>
  </xdr:twoCellAnchor>
  <xdr:twoCellAnchor>
    <xdr:from>
      <xdr:col>1</xdr:col>
      <xdr:colOff>34954</xdr:colOff>
      <xdr:row>938</xdr:row>
      <xdr:rowOff>34954</xdr:rowOff>
    </xdr:from>
    <xdr:to>
      <xdr:col>1</xdr:col>
      <xdr:colOff>629174</xdr:colOff>
      <xdr:row>938</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7"/>
        <a:stretch>
          <a:fillRect/>
        </a:stretch>
      </xdr:blipFill>
      <xdr:spPr>
        <a:xfrm>
          <a:off x="990367" y="655774404"/>
          <a:ext cx="594220" cy="649071"/>
        </a:xfrm>
        <a:prstGeom prst="rect">
          <a:avLst/>
        </a:prstGeom>
      </xdr:spPr>
    </xdr:pic>
    <xdr:clientData/>
  </xdr:twoCellAnchor>
  <xdr:twoCellAnchor>
    <xdr:from>
      <xdr:col>1</xdr:col>
      <xdr:colOff>34954</xdr:colOff>
      <xdr:row>939</xdr:row>
      <xdr:rowOff>34954</xdr:rowOff>
    </xdr:from>
    <xdr:to>
      <xdr:col>1</xdr:col>
      <xdr:colOff>665608</xdr:colOff>
      <xdr:row>939</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8"/>
        <a:stretch>
          <a:fillRect/>
        </a:stretch>
      </xdr:blipFill>
      <xdr:spPr>
        <a:xfrm>
          <a:off x="990367" y="656473486"/>
          <a:ext cx="630654" cy="640826"/>
        </a:xfrm>
        <a:prstGeom prst="rect">
          <a:avLst/>
        </a:prstGeom>
      </xdr:spPr>
    </xdr:pic>
    <xdr:clientData/>
  </xdr:twoCellAnchor>
  <xdr:twoCellAnchor>
    <xdr:from>
      <xdr:col>1</xdr:col>
      <xdr:colOff>34954</xdr:colOff>
      <xdr:row>940</xdr:row>
      <xdr:rowOff>34954</xdr:rowOff>
    </xdr:from>
    <xdr:to>
      <xdr:col>1</xdr:col>
      <xdr:colOff>652477</xdr:colOff>
      <xdr:row>940</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9"/>
        <a:stretch>
          <a:fillRect/>
        </a:stretch>
      </xdr:blipFill>
      <xdr:spPr>
        <a:xfrm>
          <a:off x="990367" y="657172569"/>
          <a:ext cx="617523" cy="643616"/>
        </a:xfrm>
        <a:prstGeom prst="rect">
          <a:avLst/>
        </a:prstGeom>
      </xdr:spPr>
    </xdr:pic>
    <xdr:clientData/>
  </xdr:twoCellAnchor>
  <xdr:twoCellAnchor>
    <xdr:from>
      <xdr:col>1</xdr:col>
      <xdr:colOff>34954</xdr:colOff>
      <xdr:row>941</xdr:row>
      <xdr:rowOff>34955</xdr:rowOff>
    </xdr:from>
    <xdr:to>
      <xdr:col>1</xdr:col>
      <xdr:colOff>629174</xdr:colOff>
      <xdr:row>941</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80"/>
        <a:stretch>
          <a:fillRect/>
        </a:stretch>
      </xdr:blipFill>
      <xdr:spPr>
        <a:xfrm>
          <a:off x="990367" y="657871652"/>
          <a:ext cx="594220" cy="645891"/>
        </a:xfrm>
        <a:prstGeom prst="rect">
          <a:avLst/>
        </a:prstGeom>
      </xdr:spPr>
    </xdr:pic>
    <xdr:clientData/>
  </xdr:twoCellAnchor>
  <xdr:twoCellAnchor editAs="oneCell">
    <xdr:from>
      <xdr:col>1</xdr:col>
      <xdr:colOff>104861</xdr:colOff>
      <xdr:row>942</xdr:row>
      <xdr:rowOff>58257</xdr:rowOff>
    </xdr:from>
    <xdr:to>
      <xdr:col>1</xdr:col>
      <xdr:colOff>745687</xdr:colOff>
      <xdr:row>976</xdr:row>
      <xdr:rowOff>622517</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1"/>
        <a:stretch>
          <a:fillRect/>
        </a:stretch>
      </xdr:blipFill>
      <xdr:spPr>
        <a:xfrm>
          <a:off x="1060274" y="658594037"/>
          <a:ext cx="640826" cy="622517"/>
        </a:xfrm>
        <a:prstGeom prst="rect">
          <a:avLst/>
        </a:prstGeom>
      </xdr:spPr>
    </xdr:pic>
    <xdr:clientData/>
  </xdr:twoCellAnchor>
  <xdr:twoCellAnchor>
    <xdr:from>
      <xdr:col>1</xdr:col>
      <xdr:colOff>34954</xdr:colOff>
      <xdr:row>945</xdr:row>
      <xdr:rowOff>34954</xdr:rowOff>
    </xdr:from>
    <xdr:to>
      <xdr:col>1</xdr:col>
      <xdr:colOff>652477</xdr:colOff>
      <xdr:row>945</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2"/>
        <a:stretch>
          <a:fillRect/>
        </a:stretch>
      </xdr:blipFill>
      <xdr:spPr>
        <a:xfrm>
          <a:off x="990367" y="660667982"/>
          <a:ext cx="617523" cy="643616"/>
        </a:xfrm>
        <a:prstGeom prst="rect">
          <a:avLst/>
        </a:prstGeom>
      </xdr:spPr>
    </xdr:pic>
    <xdr:clientData/>
  </xdr:twoCellAnchor>
  <xdr:twoCellAnchor>
    <xdr:from>
      <xdr:col>1</xdr:col>
      <xdr:colOff>0</xdr:colOff>
      <xdr:row>946</xdr:row>
      <xdr:rowOff>0</xdr:rowOff>
    </xdr:from>
    <xdr:to>
      <xdr:col>1</xdr:col>
      <xdr:colOff>617523</xdr:colOff>
      <xdr:row>946</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2"/>
        <a:stretch>
          <a:fillRect/>
        </a:stretch>
      </xdr:blipFill>
      <xdr:spPr>
        <a:xfrm>
          <a:off x="955413" y="661332110"/>
          <a:ext cx="617523" cy="643616"/>
        </a:xfrm>
        <a:prstGeom prst="rect">
          <a:avLst/>
        </a:prstGeom>
      </xdr:spPr>
    </xdr:pic>
    <xdr:clientData/>
  </xdr:twoCellAnchor>
  <xdr:twoCellAnchor>
    <xdr:from>
      <xdr:col>1</xdr:col>
      <xdr:colOff>69908</xdr:colOff>
      <xdr:row>943</xdr:row>
      <xdr:rowOff>34955</xdr:rowOff>
    </xdr:from>
    <xdr:to>
      <xdr:col>1</xdr:col>
      <xdr:colOff>664128</xdr:colOff>
      <xdr:row>943</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3"/>
        <a:stretch>
          <a:fillRect/>
        </a:stretch>
      </xdr:blipFill>
      <xdr:spPr>
        <a:xfrm>
          <a:off x="1025321" y="659269817"/>
          <a:ext cx="594220" cy="641380"/>
        </a:xfrm>
        <a:prstGeom prst="rect">
          <a:avLst/>
        </a:prstGeom>
      </xdr:spPr>
    </xdr:pic>
    <xdr:clientData/>
  </xdr:twoCellAnchor>
  <xdr:twoCellAnchor>
    <xdr:from>
      <xdr:col>1</xdr:col>
      <xdr:colOff>0</xdr:colOff>
      <xdr:row>944</xdr:row>
      <xdr:rowOff>0</xdr:rowOff>
    </xdr:from>
    <xdr:to>
      <xdr:col>1</xdr:col>
      <xdr:colOff>594220</xdr:colOff>
      <xdr:row>944</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3"/>
        <a:stretch>
          <a:fillRect/>
        </a:stretch>
      </xdr:blipFill>
      <xdr:spPr>
        <a:xfrm>
          <a:off x="955413" y="659933945"/>
          <a:ext cx="594220" cy="641380"/>
        </a:xfrm>
        <a:prstGeom prst="rect">
          <a:avLst/>
        </a:prstGeom>
      </xdr:spPr>
    </xdr:pic>
    <xdr:clientData/>
  </xdr:twoCellAnchor>
  <xdr:twoCellAnchor>
    <xdr:from>
      <xdr:col>1</xdr:col>
      <xdr:colOff>11651</xdr:colOff>
      <xdr:row>947</xdr:row>
      <xdr:rowOff>0</xdr:rowOff>
    </xdr:from>
    <xdr:to>
      <xdr:col>1</xdr:col>
      <xdr:colOff>652477</xdr:colOff>
      <xdr:row>947</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4"/>
        <a:stretch>
          <a:fillRect/>
        </a:stretch>
      </xdr:blipFill>
      <xdr:spPr>
        <a:xfrm>
          <a:off x="967064" y="662031193"/>
          <a:ext cx="640826" cy="665008"/>
        </a:xfrm>
        <a:prstGeom prst="rect">
          <a:avLst/>
        </a:prstGeom>
      </xdr:spPr>
    </xdr:pic>
    <xdr:clientData/>
  </xdr:twoCellAnchor>
  <xdr:twoCellAnchor>
    <xdr:from>
      <xdr:col>1</xdr:col>
      <xdr:colOff>24234</xdr:colOff>
      <xdr:row>948</xdr:row>
      <xdr:rowOff>35887</xdr:rowOff>
    </xdr:from>
    <xdr:to>
      <xdr:col>1</xdr:col>
      <xdr:colOff>665060</xdr:colOff>
      <xdr:row>949</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4"/>
        <a:stretch>
          <a:fillRect/>
        </a:stretch>
      </xdr:blipFill>
      <xdr:spPr>
        <a:xfrm>
          <a:off x="979647" y="662766162"/>
          <a:ext cx="640826" cy="665008"/>
        </a:xfrm>
        <a:prstGeom prst="rect">
          <a:avLst/>
        </a:prstGeom>
      </xdr:spPr>
    </xdr:pic>
    <xdr:clientData/>
  </xdr:twoCellAnchor>
  <xdr:twoCellAnchor>
    <xdr:from>
      <xdr:col>1</xdr:col>
      <xdr:colOff>36818</xdr:colOff>
      <xdr:row>949</xdr:row>
      <xdr:rowOff>48470</xdr:rowOff>
    </xdr:from>
    <xdr:to>
      <xdr:col>1</xdr:col>
      <xdr:colOff>677644</xdr:colOff>
      <xdr:row>950</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4"/>
        <a:stretch>
          <a:fillRect/>
        </a:stretch>
      </xdr:blipFill>
      <xdr:spPr>
        <a:xfrm>
          <a:off x="992231" y="663477828"/>
          <a:ext cx="640826" cy="665008"/>
        </a:xfrm>
        <a:prstGeom prst="rect">
          <a:avLst/>
        </a:prstGeom>
      </xdr:spPr>
    </xdr:pic>
    <xdr:clientData/>
  </xdr:twoCellAnchor>
  <xdr:twoCellAnchor>
    <xdr:from>
      <xdr:col>1</xdr:col>
      <xdr:colOff>46605</xdr:colOff>
      <xdr:row>950</xdr:row>
      <xdr:rowOff>46605</xdr:rowOff>
    </xdr:from>
    <xdr:to>
      <xdr:col>1</xdr:col>
      <xdr:colOff>687431</xdr:colOff>
      <xdr:row>950</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5"/>
        <a:stretch>
          <a:fillRect/>
        </a:stretch>
      </xdr:blipFill>
      <xdr:spPr>
        <a:xfrm>
          <a:off x="1002018" y="664175045"/>
          <a:ext cx="640826" cy="629068"/>
        </a:xfrm>
        <a:prstGeom prst="rect">
          <a:avLst/>
        </a:prstGeom>
      </xdr:spPr>
    </xdr:pic>
    <xdr:clientData/>
  </xdr:twoCellAnchor>
  <xdr:twoCellAnchor editAs="oneCell">
    <xdr:from>
      <xdr:col>1</xdr:col>
      <xdr:colOff>34954</xdr:colOff>
      <xdr:row>951</xdr:row>
      <xdr:rowOff>34954</xdr:rowOff>
    </xdr:from>
    <xdr:to>
      <xdr:col>1</xdr:col>
      <xdr:colOff>690181</xdr:colOff>
      <xdr:row>976</xdr:row>
      <xdr:rowOff>640826</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6"/>
        <a:stretch>
          <a:fillRect/>
        </a:stretch>
      </xdr:blipFill>
      <xdr:spPr>
        <a:xfrm>
          <a:off x="990367" y="664862477"/>
          <a:ext cx="655227" cy="640826"/>
        </a:xfrm>
        <a:prstGeom prst="rect">
          <a:avLst/>
        </a:prstGeom>
      </xdr:spPr>
    </xdr:pic>
    <xdr:clientData/>
  </xdr:twoCellAnchor>
  <xdr:twoCellAnchor>
    <xdr:from>
      <xdr:col>1</xdr:col>
      <xdr:colOff>58256</xdr:colOff>
      <xdr:row>954</xdr:row>
      <xdr:rowOff>34954</xdr:rowOff>
    </xdr:from>
    <xdr:to>
      <xdr:col>1</xdr:col>
      <xdr:colOff>576399</xdr:colOff>
      <xdr:row>954</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7"/>
        <a:stretch>
          <a:fillRect/>
        </a:stretch>
      </xdr:blipFill>
      <xdr:spPr>
        <a:xfrm>
          <a:off x="1013669" y="665561560"/>
          <a:ext cx="518143" cy="629174"/>
        </a:xfrm>
        <a:prstGeom prst="rect">
          <a:avLst/>
        </a:prstGeom>
      </xdr:spPr>
    </xdr:pic>
    <xdr:clientData/>
  </xdr:twoCellAnchor>
  <xdr:twoCellAnchor>
    <xdr:from>
      <xdr:col>1</xdr:col>
      <xdr:colOff>34954</xdr:colOff>
      <xdr:row>955</xdr:row>
      <xdr:rowOff>11651</xdr:rowOff>
    </xdr:from>
    <xdr:to>
      <xdr:col>1</xdr:col>
      <xdr:colOff>658409</xdr:colOff>
      <xdr:row>955</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8"/>
        <a:stretch>
          <a:fillRect/>
        </a:stretch>
      </xdr:blipFill>
      <xdr:spPr>
        <a:xfrm>
          <a:off x="990367" y="666237339"/>
          <a:ext cx="623455" cy="629175"/>
        </a:xfrm>
        <a:prstGeom prst="rect">
          <a:avLst/>
        </a:prstGeom>
      </xdr:spPr>
    </xdr:pic>
    <xdr:clientData/>
  </xdr:twoCellAnchor>
  <xdr:twoCellAnchor>
    <xdr:from>
      <xdr:col>1</xdr:col>
      <xdr:colOff>46606</xdr:colOff>
      <xdr:row>956</xdr:row>
      <xdr:rowOff>34953</xdr:rowOff>
    </xdr:from>
    <xdr:to>
      <xdr:col>1</xdr:col>
      <xdr:colOff>652799</xdr:colOff>
      <xdr:row>956</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9"/>
        <a:stretch>
          <a:fillRect/>
        </a:stretch>
      </xdr:blipFill>
      <xdr:spPr>
        <a:xfrm>
          <a:off x="1002019" y="666959724"/>
          <a:ext cx="606193" cy="617524"/>
        </a:xfrm>
        <a:prstGeom prst="rect">
          <a:avLst/>
        </a:prstGeom>
      </xdr:spPr>
    </xdr:pic>
    <xdr:clientData/>
  </xdr:twoCellAnchor>
  <xdr:twoCellAnchor>
    <xdr:from>
      <xdr:col>1</xdr:col>
      <xdr:colOff>34954</xdr:colOff>
      <xdr:row>957</xdr:row>
      <xdr:rowOff>46606</xdr:rowOff>
    </xdr:from>
    <xdr:to>
      <xdr:col>1</xdr:col>
      <xdr:colOff>699082</xdr:colOff>
      <xdr:row>958</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90"/>
        <a:stretch>
          <a:fillRect/>
        </a:stretch>
      </xdr:blipFill>
      <xdr:spPr>
        <a:xfrm>
          <a:off x="990367" y="667670459"/>
          <a:ext cx="664128" cy="669853"/>
        </a:xfrm>
        <a:prstGeom prst="rect">
          <a:avLst/>
        </a:prstGeom>
      </xdr:spPr>
    </xdr:pic>
    <xdr:clientData/>
  </xdr:twoCellAnchor>
  <xdr:twoCellAnchor>
    <xdr:from>
      <xdr:col>1</xdr:col>
      <xdr:colOff>58257</xdr:colOff>
      <xdr:row>958</xdr:row>
      <xdr:rowOff>58256</xdr:rowOff>
    </xdr:from>
    <xdr:to>
      <xdr:col>1</xdr:col>
      <xdr:colOff>652477</xdr:colOff>
      <xdr:row>958</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1"/>
        <a:stretch>
          <a:fillRect/>
        </a:stretch>
      </xdr:blipFill>
      <xdr:spPr>
        <a:xfrm>
          <a:off x="1013670" y="668381192"/>
          <a:ext cx="594220" cy="635000"/>
        </a:xfrm>
        <a:prstGeom prst="rect">
          <a:avLst/>
        </a:prstGeom>
      </xdr:spPr>
    </xdr:pic>
    <xdr:clientData/>
  </xdr:twoCellAnchor>
  <xdr:twoCellAnchor>
    <xdr:from>
      <xdr:col>1</xdr:col>
      <xdr:colOff>23303</xdr:colOff>
      <xdr:row>959</xdr:row>
      <xdr:rowOff>34955</xdr:rowOff>
    </xdr:from>
    <xdr:to>
      <xdr:col>1</xdr:col>
      <xdr:colOff>757339</xdr:colOff>
      <xdr:row>959</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2"/>
        <a:stretch>
          <a:fillRect/>
        </a:stretch>
      </xdr:blipFill>
      <xdr:spPr>
        <a:xfrm>
          <a:off x="978716" y="669056973"/>
          <a:ext cx="734036" cy="633022"/>
        </a:xfrm>
        <a:prstGeom prst="rect">
          <a:avLst/>
        </a:prstGeom>
      </xdr:spPr>
    </xdr:pic>
    <xdr:clientData/>
  </xdr:twoCellAnchor>
  <xdr:twoCellAnchor>
    <xdr:from>
      <xdr:col>1</xdr:col>
      <xdr:colOff>11651</xdr:colOff>
      <xdr:row>960</xdr:row>
      <xdr:rowOff>0</xdr:rowOff>
    </xdr:from>
    <xdr:to>
      <xdr:col>1</xdr:col>
      <xdr:colOff>745687</xdr:colOff>
      <xdr:row>960</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2"/>
        <a:stretch>
          <a:fillRect/>
        </a:stretch>
      </xdr:blipFill>
      <xdr:spPr>
        <a:xfrm>
          <a:off x="967064" y="669721101"/>
          <a:ext cx="734036" cy="633022"/>
        </a:xfrm>
        <a:prstGeom prst="rect">
          <a:avLst/>
        </a:prstGeom>
      </xdr:spPr>
    </xdr:pic>
    <xdr:clientData/>
  </xdr:twoCellAnchor>
  <xdr:twoCellAnchor>
    <xdr:from>
      <xdr:col>1</xdr:col>
      <xdr:colOff>34954</xdr:colOff>
      <xdr:row>961</xdr:row>
      <xdr:rowOff>34954</xdr:rowOff>
    </xdr:from>
    <xdr:to>
      <xdr:col>1</xdr:col>
      <xdr:colOff>768990</xdr:colOff>
      <xdr:row>961</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2"/>
        <a:stretch>
          <a:fillRect/>
        </a:stretch>
      </xdr:blipFill>
      <xdr:spPr>
        <a:xfrm>
          <a:off x="990367" y="670455137"/>
          <a:ext cx="734036" cy="633022"/>
        </a:xfrm>
        <a:prstGeom prst="rect">
          <a:avLst/>
        </a:prstGeom>
      </xdr:spPr>
    </xdr:pic>
    <xdr:clientData/>
  </xdr:twoCellAnchor>
  <xdr:twoCellAnchor>
    <xdr:from>
      <xdr:col>1</xdr:col>
      <xdr:colOff>46605</xdr:colOff>
      <xdr:row>962</xdr:row>
      <xdr:rowOff>46605</xdr:rowOff>
    </xdr:from>
    <xdr:to>
      <xdr:col>1</xdr:col>
      <xdr:colOff>777983</xdr:colOff>
      <xdr:row>962</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3"/>
        <a:stretch>
          <a:fillRect/>
        </a:stretch>
      </xdr:blipFill>
      <xdr:spPr>
        <a:xfrm>
          <a:off x="1002018" y="671165871"/>
          <a:ext cx="731378" cy="640826"/>
        </a:xfrm>
        <a:prstGeom prst="rect">
          <a:avLst/>
        </a:prstGeom>
      </xdr:spPr>
    </xdr:pic>
    <xdr:clientData/>
  </xdr:twoCellAnchor>
  <xdr:twoCellAnchor>
    <xdr:from>
      <xdr:col>1</xdr:col>
      <xdr:colOff>34954</xdr:colOff>
      <xdr:row>963</xdr:row>
      <xdr:rowOff>23303</xdr:rowOff>
    </xdr:from>
    <xdr:to>
      <xdr:col>1</xdr:col>
      <xdr:colOff>853530</xdr:colOff>
      <xdr:row>963</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4"/>
        <a:stretch>
          <a:fillRect/>
        </a:stretch>
      </xdr:blipFill>
      <xdr:spPr>
        <a:xfrm>
          <a:off x="990367" y="671841652"/>
          <a:ext cx="818576" cy="664128"/>
        </a:xfrm>
        <a:prstGeom prst="rect">
          <a:avLst/>
        </a:prstGeom>
      </xdr:spPr>
    </xdr:pic>
    <xdr:clientData/>
  </xdr:twoCellAnchor>
  <xdr:twoCellAnchor>
    <xdr:from>
      <xdr:col>1</xdr:col>
      <xdr:colOff>34955</xdr:colOff>
      <xdr:row>964</xdr:row>
      <xdr:rowOff>34954</xdr:rowOff>
    </xdr:from>
    <xdr:to>
      <xdr:col>1</xdr:col>
      <xdr:colOff>794195</xdr:colOff>
      <xdr:row>964</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5"/>
        <a:stretch>
          <a:fillRect/>
        </a:stretch>
      </xdr:blipFill>
      <xdr:spPr>
        <a:xfrm>
          <a:off x="990368" y="672552385"/>
          <a:ext cx="759240" cy="640826"/>
        </a:xfrm>
        <a:prstGeom prst="rect">
          <a:avLst/>
        </a:prstGeom>
      </xdr:spPr>
    </xdr:pic>
    <xdr:clientData/>
  </xdr:twoCellAnchor>
  <xdr:twoCellAnchor>
    <xdr:from>
      <xdr:col>1</xdr:col>
      <xdr:colOff>34953</xdr:colOff>
      <xdr:row>965</xdr:row>
      <xdr:rowOff>34954</xdr:rowOff>
    </xdr:from>
    <xdr:to>
      <xdr:col>1</xdr:col>
      <xdr:colOff>801533</xdr:colOff>
      <xdr:row>965</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6"/>
        <a:stretch>
          <a:fillRect/>
        </a:stretch>
      </xdr:blipFill>
      <xdr:spPr>
        <a:xfrm>
          <a:off x="990366" y="673251468"/>
          <a:ext cx="766580" cy="629174"/>
        </a:xfrm>
        <a:prstGeom prst="rect">
          <a:avLst/>
        </a:prstGeom>
      </xdr:spPr>
    </xdr:pic>
    <xdr:clientData/>
  </xdr:twoCellAnchor>
  <xdr:twoCellAnchor>
    <xdr:from>
      <xdr:col>1</xdr:col>
      <xdr:colOff>46605</xdr:colOff>
      <xdr:row>966</xdr:row>
      <xdr:rowOff>34954</xdr:rowOff>
    </xdr:from>
    <xdr:to>
      <xdr:col>1</xdr:col>
      <xdr:colOff>524312</xdr:colOff>
      <xdr:row>966</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7"/>
        <a:stretch>
          <a:fillRect/>
        </a:stretch>
      </xdr:blipFill>
      <xdr:spPr>
        <a:xfrm>
          <a:off x="1002018" y="673950550"/>
          <a:ext cx="477707" cy="630934"/>
        </a:xfrm>
        <a:prstGeom prst="rect">
          <a:avLst/>
        </a:prstGeom>
      </xdr:spPr>
    </xdr:pic>
    <xdr:clientData/>
  </xdr:twoCellAnchor>
  <xdr:twoCellAnchor>
    <xdr:from>
      <xdr:col>1</xdr:col>
      <xdr:colOff>46606</xdr:colOff>
      <xdr:row>967</xdr:row>
      <xdr:rowOff>46605</xdr:rowOff>
    </xdr:from>
    <xdr:to>
      <xdr:col>1</xdr:col>
      <xdr:colOff>524313</xdr:colOff>
      <xdr:row>967</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7"/>
        <a:stretch>
          <a:fillRect/>
        </a:stretch>
      </xdr:blipFill>
      <xdr:spPr>
        <a:xfrm>
          <a:off x="1002019" y="674661284"/>
          <a:ext cx="477707" cy="630934"/>
        </a:xfrm>
        <a:prstGeom prst="rect">
          <a:avLst/>
        </a:prstGeom>
      </xdr:spPr>
    </xdr:pic>
    <xdr:clientData/>
  </xdr:twoCellAnchor>
  <xdr:twoCellAnchor>
    <xdr:from>
      <xdr:col>1</xdr:col>
      <xdr:colOff>104860</xdr:colOff>
      <xdr:row>973</xdr:row>
      <xdr:rowOff>34952</xdr:rowOff>
    </xdr:from>
    <xdr:to>
      <xdr:col>1</xdr:col>
      <xdr:colOff>559265</xdr:colOff>
      <xdr:row>973</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8"/>
        <a:stretch>
          <a:fillRect/>
        </a:stretch>
      </xdr:blipFill>
      <xdr:spPr>
        <a:xfrm>
          <a:off x="1060273" y="676746879"/>
          <a:ext cx="454405" cy="641513"/>
        </a:xfrm>
        <a:prstGeom prst="rect">
          <a:avLst/>
        </a:prstGeom>
      </xdr:spPr>
    </xdr:pic>
    <xdr:clientData/>
  </xdr:twoCellAnchor>
  <xdr:twoCellAnchor>
    <xdr:from>
      <xdr:col>1</xdr:col>
      <xdr:colOff>139816</xdr:colOff>
      <xdr:row>974</xdr:row>
      <xdr:rowOff>34954</xdr:rowOff>
    </xdr:from>
    <xdr:to>
      <xdr:col>1</xdr:col>
      <xdr:colOff>571616</xdr:colOff>
      <xdr:row>974</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9"/>
        <a:stretch>
          <a:fillRect/>
        </a:stretch>
      </xdr:blipFill>
      <xdr:spPr>
        <a:xfrm>
          <a:off x="1095229" y="677445963"/>
          <a:ext cx="431800" cy="635000"/>
        </a:xfrm>
        <a:prstGeom prst="rect">
          <a:avLst/>
        </a:prstGeom>
      </xdr:spPr>
    </xdr:pic>
    <xdr:clientData/>
  </xdr:twoCellAnchor>
  <xdr:twoCellAnchor>
    <xdr:from>
      <xdr:col>1</xdr:col>
      <xdr:colOff>139816</xdr:colOff>
      <xdr:row>975</xdr:row>
      <xdr:rowOff>46605</xdr:rowOff>
    </xdr:from>
    <xdr:to>
      <xdr:col>1</xdr:col>
      <xdr:colOff>571616</xdr:colOff>
      <xdr:row>975</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9"/>
        <a:stretch>
          <a:fillRect/>
        </a:stretch>
      </xdr:blipFill>
      <xdr:spPr>
        <a:xfrm>
          <a:off x="1095229" y="678156697"/>
          <a:ext cx="431800" cy="635000"/>
        </a:xfrm>
        <a:prstGeom prst="rect">
          <a:avLst/>
        </a:prstGeom>
      </xdr:spPr>
    </xdr:pic>
    <xdr:clientData/>
  </xdr:twoCellAnchor>
  <xdr:twoCellAnchor>
    <xdr:from>
      <xdr:col>1</xdr:col>
      <xdr:colOff>128165</xdr:colOff>
      <xdr:row>976</xdr:row>
      <xdr:rowOff>34954</xdr:rowOff>
    </xdr:from>
    <xdr:to>
      <xdr:col>1</xdr:col>
      <xdr:colOff>585365</xdr:colOff>
      <xdr:row>976</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600"/>
        <a:stretch>
          <a:fillRect/>
        </a:stretch>
      </xdr:blipFill>
      <xdr:spPr>
        <a:xfrm>
          <a:off x="1083578" y="680242293"/>
          <a:ext cx="457200" cy="647700"/>
        </a:xfrm>
        <a:prstGeom prst="rect">
          <a:avLst/>
        </a:prstGeom>
      </xdr:spPr>
    </xdr:pic>
    <xdr:clientData/>
  </xdr:twoCellAnchor>
  <xdr:twoCellAnchor>
    <xdr:from>
      <xdr:col>1</xdr:col>
      <xdr:colOff>58256</xdr:colOff>
      <xdr:row>969</xdr:row>
      <xdr:rowOff>11651</xdr:rowOff>
    </xdr:from>
    <xdr:to>
      <xdr:col>1</xdr:col>
      <xdr:colOff>502756</xdr:colOff>
      <xdr:row>969</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1"/>
        <a:stretch>
          <a:fillRect/>
        </a:stretch>
      </xdr:blipFill>
      <xdr:spPr>
        <a:xfrm>
          <a:off x="1013669" y="675325412"/>
          <a:ext cx="444500" cy="652478"/>
        </a:xfrm>
        <a:prstGeom prst="rect">
          <a:avLst/>
        </a:prstGeom>
      </xdr:spPr>
    </xdr:pic>
    <xdr:clientData/>
  </xdr:twoCellAnchor>
  <xdr:twoCellAnchor>
    <xdr:from>
      <xdr:col>1</xdr:col>
      <xdr:colOff>93211</xdr:colOff>
      <xdr:row>970</xdr:row>
      <xdr:rowOff>23303</xdr:rowOff>
    </xdr:from>
    <xdr:to>
      <xdr:col>1</xdr:col>
      <xdr:colOff>537711</xdr:colOff>
      <xdr:row>970</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1"/>
        <a:stretch>
          <a:fillRect/>
        </a:stretch>
      </xdr:blipFill>
      <xdr:spPr>
        <a:xfrm>
          <a:off x="1048624" y="676036147"/>
          <a:ext cx="444500" cy="652478"/>
        </a:xfrm>
        <a:prstGeom prst="rect">
          <a:avLst/>
        </a:prstGeom>
      </xdr:spPr>
    </xdr:pic>
    <xdr:clientData/>
  </xdr:twoCellAnchor>
  <xdr:twoCellAnchor>
    <xdr:from>
      <xdr:col>1</xdr:col>
      <xdr:colOff>104862</xdr:colOff>
      <xdr:row>971</xdr:row>
      <xdr:rowOff>11651</xdr:rowOff>
    </xdr:from>
    <xdr:to>
      <xdr:col>1</xdr:col>
      <xdr:colOff>549362</xdr:colOff>
      <xdr:row>971</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1"/>
        <a:stretch>
          <a:fillRect/>
        </a:stretch>
      </xdr:blipFill>
      <xdr:spPr>
        <a:xfrm>
          <a:off x="1060275" y="676723578"/>
          <a:ext cx="444500" cy="652478"/>
        </a:xfrm>
        <a:prstGeom prst="rect">
          <a:avLst/>
        </a:prstGeom>
      </xdr:spPr>
    </xdr:pic>
    <xdr:clientData/>
  </xdr:twoCellAnchor>
  <xdr:twoCellAnchor>
    <xdr:from>
      <xdr:col>1</xdr:col>
      <xdr:colOff>94143</xdr:colOff>
      <xdr:row>972</xdr:row>
      <xdr:rowOff>24236</xdr:rowOff>
    </xdr:from>
    <xdr:to>
      <xdr:col>1</xdr:col>
      <xdr:colOff>538643</xdr:colOff>
      <xdr:row>972</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1"/>
        <a:stretch>
          <a:fillRect/>
        </a:stretch>
      </xdr:blipFill>
      <xdr:spPr>
        <a:xfrm>
          <a:off x="1049556" y="677435245"/>
          <a:ext cx="444500" cy="652478"/>
        </a:xfrm>
        <a:prstGeom prst="rect">
          <a:avLst/>
        </a:prstGeom>
      </xdr:spPr>
    </xdr:pic>
    <xdr:clientData/>
  </xdr:twoCellAnchor>
  <xdr:twoCellAnchor>
    <xdr:from>
      <xdr:col>1</xdr:col>
      <xdr:colOff>69908</xdr:colOff>
      <xdr:row>968</xdr:row>
      <xdr:rowOff>46606</xdr:rowOff>
    </xdr:from>
    <xdr:to>
      <xdr:col>1</xdr:col>
      <xdr:colOff>547615</xdr:colOff>
      <xdr:row>968</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7"/>
        <a:stretch>
          <a:fillRect/>
        </a:stretch>
      </xdr:blipFill>
      <xdr:spPr>
        <a:xfrm>
          <a:off x="1025321" y="675360367"/>
          <a:ext cx="477707" cy="630934"/>
        </a:xfrm>
        <a:prstGeom prst="rect">
          <a:avLst/>
        </a:prstGeom>
      </xdr:spPr>
    </xdr:pic>
    <xdr:clientData/>
  </xdr:twoCellAnchor>
  <xdr:twoCellAnchor>
    <xdr:from>
      <xdr:col>1</xdr:col>
      <xdr:colOff>90714</xdr:colOff>
      <xdr:row>953</xdr:row>
      <xdr:rowOff>12221</xdr:rowOff>
    </xdr:from>
    <xdr:to>
      <xdr:col>1</xdr:col>
      <xdr:colOff>566964</xdr:colOff>
      <xdr:row>953</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2"/>
        <a:stretch>
          <a:fillRect/>
        </a:stretch>
      </xdr:blipFill>
      <xdr:spPr>
        <a:xfrm>
          <a:off x="1043214" y="670005257"/>
          <a:ext cx="476250" cy="647749"/>
        </a:xfrm>
        <a:prstGeom prst="rect">
          <a:avLst/>
        </a:prstGeom>
      </xdr:spPr>
    </xdr:pic>
    <xdr:clientData/>
  </xdr:twoCellAnchor>
  <xdr:twoCellAnchor editAs="oneCell">
    <xdr:from>
      <xdr:col>1</xdr:col>
      <xdr:colOff>136072</xdr:colOff>
      <xdr:row>952</xdr:row>
      <xdr:rowOff>45357</xdr:rowOff>
    </xdr:from>
    <xdr:to>
      <xdr:col>1</xdr:col>
      <xdr:colOff>544286</xdr:colOff>
      <xdr:row>976</xdr:row>
      <xdr:rowOff>679980</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3"/>
        <a:stretch>
          <a:fillRect/>
        </a:stretch>
      </xdr:blipFill>
      <xdr:spPr>
        <a:xfrm>
          <a:off x="1088572" y="669335357"/>
          <a:ext cx="408214" cy="679980"/>
        </a:xfrm>
        <a:prstGeom prst="rect">
          <a:avLst/>
        </a:prstGeom>
      </xdr:spPr>
    </xdr:pic>
    <xdr:clientData/>
  </xdr:twoCellAnchor>
  <xdr:twoCellAnchor>
    <xdr:from>
      <xdr:col>1</xdr:col>
      <xdr:colOff>68036</xdr:colOff>
      <xdr:row>977</xdr:row>
      <xdr:rowOff>34766</xdr:rowOff>
    </xdr:from>
    <xdr:to>
      <xdr:col>1</xdr:col>
      <xdr:colOff>582846</xdr:colOff>
      <xdr:row>978</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4"/>
        <a:stretch>
          <a:fillRect/>
        </a:stretch>
      </xdr:blipFill>
      <xdr:spPr>
        <a:xfrm>
          <a:off x="1020536" y="686900659"/>
          <a:ext cx="514810" cy="66827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981" totalsRowShown="0" headerRowDxfId="87" dataDxfId="85" headerRowBorderDxfId="86" tableBorderDxfId="84">
  <autoFilter ref="A1:AB981" xr:uid="{2C3F7A77-AA9A-9049-9BD3-D03FDDAB2B95}">
    <filterColumn colId="3">
      <filters>
        <filter val="Calzado"/>
        <filter val="Calzado /Precios Bajos"/>
        <filter val="Calzado /Sandalias planas"/>
      </filters>
    </filterColumn>
  </autoFilter>
  <tableColumns count="28">
    <tableColumn id="28" xr3:uid="{0CDE7E80-246F-9642-A518-1282133B0DD5}" name="Code" dataDxfId="83"/>
    <tableColumn id="1" xr3:uid="{2C453DBF-7AB3-4C4E-AB99-D0695F989E26}" name="Foto" dataDxfId="82"/>
    <tableColumn id="3" xr3:uid="{F2B89EA9-E152-AC45-BAD1-18B8A1A78055}" name="Type" dataDxfId="81"/>
    <tableColumn id="4" xr3:uid="{E079105E-5F52-DC43-8691-683EFDF2D6A8}" name="Category" dataDxfId="80"/>
    <tableColumn id="5" xr3:uid="{DC8749DD-8D68-5641-B45F-3231107C111B}" name="Nombre del artículo" dataDxfId="79"/>
    <tableColumn id="6" xr3:uid="{5ACC1848-DB9A-1D4E-8959-7ACE34F9684E}" name="Talla" dataDxfId="78"/>
    <tableColumn id="7" xr3:uid="{64C559F8-872F-9C40-926B-1FBAD12F046B}" name="Brand" dataDxfId="77"/>
    <tableColumn id="12" xr3:uid="{AC24821D-9AD1-3A46-A2DD-6430B612E786}" name="Precio" dataDxfId="76"/>
    <tableColumn id="13" xr3:uid="{99FED3F8-23A2-7D44-A402-D8E46215D411}" name="Pricing 1" dataDxfId="75">
      <calculatedColumnFormula>U2</calculatedColumnFormula>
    </tableColumn>
    <tableColumn id="15" xr3:uid="{A92ECA4D-AC2B-A744-AA0A-A77850574C37}" name="Entradas" dataDxfId="74"/>
    <tableColumn id="16" xr3:uid="{616B21E5-25FD-B94F-97F9-58B8EDC40DE6}" name="Salidas" dataDxfId="73">
      <calculatedColumnFormula>SUMIFS(VENTAS[Cantidad],VENTAS[Código del producto Vendido],INVENTARIO[[#This Row],[Code]])</calculatedColumnFormula>
    </tableColumn>
    <tableColumn id="17" xr3:uid="{9D7AB1D3-B97D-A245-B71B-95057FAAC447}" name="Stock Actual" dataDxfId="72">
      <calculatedColumnFormula>INVENTARIO[[#This Row],[Entradas]]-INVENTARIO[[#This Row],[Salidas]]</calculatedColumnFormula>
    </tableColumn>
    <tableColumn id="8" xr3:uid="{CD73F642-108F-9C4A-8F93-51BCE0CF89A6}" name="Comisión 10%" dataDxfId="71">
      <calculatedColumnFormula>INVENTARIO[[#This Row],[Pricing 1]]*10%</calculatedColumnFormula>
    </tableColumn>
    <tableColumn id="18" xr3:uid="{C19FC3A5-7F68-BD46-AB51-847A5CF1C420}" name="Costo Unitario (MXN)" dataDxfId="70"/>
    <tableColumn id="19" xr3:uid="{AA7C9989-9B9A-DE41-84B3-E777B0CFFC80}" name="USD -&gt; MXN" dataDxfId="69"/>
    <tableColumn id="20" xr3:uid="{47CEAB57-BA58-3A4E-8836-7547C0A8670B}" name="Costo Unitario (USD)" dataDxfId="68">
      <calculatedColumnFormula>N2/O2</calculatedColumnFormula>
    </tableColumn>
    <tableColumn id="21" xr3:uid="{6044B009-325A-1E48-996D-3795B08AD37D}" name="Peso (g)" dataDxfId="67"/>
    <tableColumn id="22" xr3:uid="{3FE36986-70B1-7045-B79B-1F306E510CCC}" name="Precio Envío Kilogramo (USD)" dataDxfId="66"/>
    <tableColumn id="23" xr3:uid="{8E0BCE09-A215-4E49-9ADF-CC46A3A57580}" name="Costo Envío (USD)" dataDxfId="65" dataCellStyle="Currency">
      <calculatedColumnFormula>Q2*R2/1000</calculatedColumnFormula>
    </tableColumn>
    <tableColumn id="25" xr3:uid="{D2FD5BA1-0777-4446-96AC-0A15858284E3}" name="Costo total" dataDxfId="64" dataCellStyle="Currency">
      <calculatedColumnFormula>(P2+S2)-INVENTARIO[[#This Row],[Comisión 10%]]</calculatedColumnFormula>
    </tableColumn>
    <tableColumn id="26" xr3:uid="{0CF8E044-9EA3-C143-9605-5C9780CD5463}" name="Precio Venta Ideal (x1.5)" dataDxfId="63">
      <calculatedColumnFormula>ROUNDUP(T2,0)</calculatedColumnFormula>
    </tableColumn>
    <tableColumn id="14" xr3:uid="{F696554F-9947-834E-9EAD-4D4726C2FF95}" name="Precio Final" dataDxfId="62"/>
    <tableColumn id="27" xr3:uid="{BC945D69-9F4B-7A40-8582-5050E162AF5D}" name="Ganancia Unitaria" dataDxfId="61">
      <calculatedColumnFormula>INVENTARIO[[#This Row],[Precio Final]]-(INVENTARIO[[#This Row],[Comisión 10%]]+INVENTARIO[[#This Row],[Costo total]])</calculatedColumnFormula>
    </tableColumn>
    <tableColumn id="9" xr3:uid="{1FAF5B63-ACBA-B242-90DB-527D9503C481}" name="Ganancia x Cant Ventas" dataDxfId="60">
      <calculatedColumnFormula>INVENTARIO[[#This Row],[Ganancia Unitaria]]*INVENTARIO[[#This Row],[Salidas]]</calculatedColumnFormula>
    </tableColumn>
    <tableColumn id="2" xr3:uid="{C756BB23-1EDA-C348-A3F9-8A96A71F7019}" name="Detalles de la Compra" dataDxfId="59"/>
    <tableColumn id="11" xr3:uid="{26BCEB9F-AB2B-5E44-9823-BCD18B1CB208}" name="Column1" dataDxfId="58"/>
    <tableColumn id="10" xr3:uid="{87671A5C-EC68-EF4A-9618-6A934F304BAD}" name="Gastos totales" dataDxfId="57">
      <calculatedColumnFormula>INVENTARIO[[#This Row],[Costo total]]*INVENTARIO[[#This Row],[Entradas]]</calculatedColumnFormula>
    </tableColumn>
    <tableColumn id="24" xr3:uid="{A10D49C4-19A5-574A-B9F1-0BFB93A95AD3}" name="Valor Stock Actual" dataDxfId="56">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0" totalsRowShown="0" headerRowDxfId="48">
  <autoFilter ref="A2:L780" xr:uid="{E74EA521-20AF-4144-BFD6-B4CAB243FD5C}">
    <filterColumn colId="0">
      <filters>
        <dateGroupItem year="2024" month="2" dateTimeGrouping="month"/>
      </filters>
    </filterColumn>
  </autoFilter>
  <tableColumns count="12">
    <tableColumn id="10" xr3:uid="{254F3DD0-681F-D044-B8E6-8248EFC4ED42}" name="Fecha" dataDxfId="47"/>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46">
      <calculatedColumnFormula>IFERROR(VLOOKUP(VENTAS[[#This Row],[Código del producto Vendido]],INVENTARIO[],5,FALSE),"-")</calculatedColumnFormula>
    </tableColumn>
    <tableColumn id="5" xr3:uid="{2D8E74F0-BFC9-3345-9C72-753D75E3B370}" name="Cantidad" dataDxfId="45"/>
    <tableColumn id="6" xr3:uid="{36BE525D-D788-A445-9780-12D5093CE733}" name="Precio Venta" dataDxfId="44"/>
    <tableColumn id="9" xr3:uid="{C7149008-C071-C449-8FD5-0D78B763144A}" name="Total" dataDxfId="43">
      <calculatedColumnFormula>VENTAS[[#This Row],[Cantidad]]*VENTAS[[#This Row],[Precio Venta]]</calculatedColumnFormula>
    </tableColumn>
    <tableColumn id="17" xr3:uid="{F982F0FF-F144-0E44-9EA6-4B1C618EBFC1}" name="Comisión 10%" dataDxfId="42">
      <calculatedColumnFormula>IF(VENTAS[[#This Row],[Nombre del Gestor]]&gt;1,  VENTAS[[#This Row],[Total]]*10%, 0)</calculatedColumnFormula>
    </tableColumn>
    <tableColumn id="7" xr3:uid="{8DAE9700-3722-EE49-8126-9BBFB9E8BC1C}" name="Costo" dataDxfId="41">
      <calculatedColumnFormula>IFERROR(VLOOKUP(VENTAS[[#This Row],[Código del producto Vendido]],INVENTARIO[],24,FALSE),"-")</calculatedColumnFormula>
    </tableColumn>
    <tableColumn id="8" xr3:uid="{0AF0F1FD-94AA-9344-8CD7-35AB106FDE9E}" name="Ganancia" dataDxfId="40">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33" dataDxfId="31" headerRowBorderDxfId="32" tableBorderDxfId="30">
  <autoFilter ref="A2:AB547" xr:uid="{14D7506B-EE85-F544-9961-B2BE754DC6E2}"/>
  <tableColumns count="28">
    <tableColumn id="28" xr3:uid="{6924604D-20AE-444E-AB39-213FDBB93805}" name="Code" dataDxfId="29"/>
    <tableColumn id="1" xr3:uid="{67088303-79E9-9A48-BC28-F3B64230F6C3}" name="Foto" dataDxfId="28"/>
    <tableColumn id="3" xr3:uid="{306D90C9-037E-E943-A37B-1A2F624E191C}" name="Type" dataDxfId="27"/>
    <tableColumn id="4" xr3:uid="{AA219E3E-53C1-4649-A48E-E7A0AF1A0FE3}" name="Category" dataDxfId="26"/>
    <tableColumn id="5" xr3:uid="{C0428216-B3C9-4746-8F2B-7CBBC7533BD0}" name="Title" dataDxfId="25"/>
    <tableColumn id="6" xr3:uid="{126BAD91-D1D1-B04F-B68A-43BBB58D797A}" name="Description" dataDxfId="24"/>
    <tableColumn id="7" xr3:uid="{53E103DA-D950-8A4E-ABE3-EF3BF8BDC46B}" name="Brand" dataDxfId="23"/>
    <tableColumn id="8" xr3:uid="{41A50BC1-36FF-4646-B51F-4B8E1A2A0B07}" name="Keywords" dataDxfId="22"/>
    <tableColumn id="9" xr3:uid="{170AA51B-B892-D745-83B4-79A70D944C53}" name="Unit" dataDxfId="21"/>
    <tableColumn id="10" xr3:uid="{F2A6E94D-C36C-B149-AB2E-F97B12E8D29D}" name="Unit Tag" dataDxfId="20"/>
    <tableColumn id="11" xr3:uid="{1B16B37E-C921-CD4C-95D0-FDC3402B70CA}" name="Picture" dataDxfId="19"/>
    <tableColumn id="12" xr3:uid="{46402FEC-3FC5-B94A-BB92-617F98D6457C}" name="Media" dataDxfId="18"/>
    <tableColumn id="13" xr3:uid="{E1169533-A858-2D4F-BB62-61F27FCBED7E}" name="Pricing 1" dataDxfId="17">
      <calculatedColumnFormula>Z3</calculatedColumnFormula>
    </tableColumn>
    <tableColumn id="14" xr3:uid="{9D22A055-7E22-C149-9EF1-F3AD9A0841E5}" name="Pricing Ref 1" dataDxfId="16"/>
    <tableColumn id="15" xr3:uid="{74A6110A-0A09-3E40-8E5C-9764FB41CD73}" name="Entradas" dataDxfId="15"/>
    <tableColumn id="16" xr3:uid="{D3F5D272-2B64-B64B-86E2-8AFD492E442C}" name="Salidas" dataDxfId="14">
      <calculatedColumnFormula>SUMIFS(VENTAS[Cantidad],VENTAS[Código del producto Vendido],INVENTARIO4[[#This Row],[Code]])</calculatedColumnFormula>
    </tableColumn>
    <tableColumn id="17" xr3:uid="{738043F2-EE05-B84A-AA0E-7219D2AEBA15}" name="Stock Actual" dataDxfId="13">
      <calculatedColumnFormula>INVENTARIO4[[#This Row],[Entradas]]-INVENTARIO4[[#This Row],[Salidas]]</calculatedColumnFormula>
    </tableColumn>
    <tableColumn id="18" xr3:uid="{79A569C6-DD9F-BD44-9C31-9B2292B206E7}" name="Costo Unitario (MXN)" dataDxfId="12"/>
    <tableColumn id="19" xr3:uid="{8F6B41AF-DE18-C04C-A82F-331CC46B6B06}" name="USD -&gt; MXN" dataDxfId="11"/>
    <tableColumn id="20" xr3:uid="{BF821352-596F-5C4F-A44A-A6F7D727DAE6}" name="Costo Unitario (USD)" dataDxfId="10">
      <calculatedColumnFormula>R3/S3</calculatedColumnFormula>
    </tableColumn>
    <tableColumn id="21" xr3:uid="{3B9E20DB-F951-D84D-9199-CE37EEF9E14D}" name="Peso (g)" dataDxfId="9"/>
    <tableColumn id="22" xr3:uid="{CC8C3E1F-A1FB-9947-96B6-E0C27CABA4F8}" name="Precio Envío Kilogramo (USD)" dataDxfId="8"/>
    <tableColumn id="23" xr3:uid="{053FDAB1-655B-2C48-AA48-1BA0172BBEB8}" name="Costo Envío (USD)" dataDxfId="7">
      <calculatedColumnFormula>U3*V3/1000</calculatedColumnFormula>
    </tableColumn>
    <tableColumn id="24" xr3:uid="{3E4C3ED2-4A31-2B42-9585-4F9CEEF8901F}" name="Costo Total (USD)" dataDxfId="6">
      <calculatedColumnFormula>T3+W3</calculatedColumnFormula>
    </tableColumn>
    <tableColumn id="25" xr3:uid="{6DE99281-FD17-DB4A-9D85-0DD7F14B4AB4}" name="Precio Venta Ideal" dataDxfId="5">
      <calculatedColumnFormula>T3*1.5+W3</calculatedColumnFormula>
    </tableColumn>
    <tableColumn id="26" xr3:uid="{03E0E835-B8C7-EE45-9FE1-F601486B7810}" name="Precio Venta Final" dataDxfId="4">
      <calculatedColumnFormula>ROUNDUP(Y3,0)</calculatedColumnFormula>
    </tableColumn>
    <tableColumn id="27" xr3:uid="{E703E02D-F252-E441-B95C-5E3D8F3FCD1A}" name="Ganancia" dataDxfId="3">
      <calculatedColumnFormula>Z3-T3-W3</calculatedColumnFormula>
    </tableColumn>
    <tableColumn id="2" xr3:uid="{3A433996-F7EE-4340-9165-CC87B27B9DE4}" name="Column1" dataDxfId="2"/>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1">
  <autoFilter ref="A1:B569" xr:uid="{7D660EA7-BFF4-C541-9EA8-F92EA01E3EDD}"/>
  <tableColumns count="2">
    <tableColumn id="1" xr3:uid="{F5D419F5-826E-7F48-9A5B-D9DB9F06764E}" name="Code"/>
    <tableColumn id="2" xr3:uid="{644F2C43-3800-0640-AB9D-489366D83DB3}" name="Picture" dataDxfId="0">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981"/>
  <sheetViews>
    <sheetView showGridLines="0" tabSelected="1" zoomScale="56" zoomScaleNormal="130" workbookViewId="0">
      <selection activeCell="D983" sqref="D983"/>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2675</v>
      </c>
      <c r="AB1" s="165" t="s">
        <v>2676</v>
      </c>
    </row>
    <row r="2" spans="1:28" ht="55" hidden="1" customHeight="1" x14ac:dyDescent="0.15">
      <c r="A2" s="43" t="s">
        <v>1347</v>
      </c>
      <c r="B2" s="169"/>
      <c r="C2" s="170" t="s">
        <v>12</v>
      </c>
      <c r="D2" s="83" t="s">
        <v>2703</v>
      </c>
      <c r="E2" s="83" t="s">
        <v>2436</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hidden="1"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hidden="1"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hidden="1" customHeight="1" x14ac:dyDescent="0.15">
      <c r="A5" s="42" t="s">
        <v>1350</v>
      </c>
      <c r="B5" s="173"/>
      <c r="C5" s="174" t="s">
        <v>12</v>
      </c>
      <c r="D5" s="78" t="s">
        <v>50</v>
      </c>
      <c r="E5" s="78" t="s">
        <v>2435</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hidden="1"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hidden="1"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hidden="1"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hidden="1"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hidden="1"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hidden="1"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hidden="1"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hidden="1"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hidden="1" customHeight="1" x14ac:dyDescent="0.15">
      <c r="A14" s="43" t="s">
        <v>1354</v>
      </c>
      <c r="B14" s="169"/>
      <c r="C14" s="170" t="s">
        <v>12</v>
      </c>
      <c r="D14" s="83" t="s">
        <v>415</v>
      </c>
      <c r="E14" s="83" t="s">
        <v>2651</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hidden="1"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hidden="1"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hidden="1"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hidden="1"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hidden="1"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hidden="1" customHeight="1" x14ac:dyDescent="0.15">
      <c r="A20" s="43" t="s">
        <v>1357</v>
      </c>
      <c r="B20" s="169"/>
      <c r="C20" s="170" t="s">
        <v>12</v>
      </c>
      <c r="D20" s="83" t="s">
        <v>415</v>
      </c>
      <c r="E20" s="83" t="s">
        <v>2434</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hidden="1" customHeight="1" x14ac:dyDescent="0.15">
      <c r="A21" s="42" t="s">
        <v>1358</v>
      </c>
      <c r="B21" s="173"/>
      <c r="C21" s="174" t="s">
        <v>12</v>
      </c>
      <c r="D21" s="78" t="s">
        <v>415</v>
      </c>
      <c r="E21" s="78" t="s">
        <v>2652</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hidden="1"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hidden="1"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hidden="1" customHeight="1" x14ac:dyDescent="0.15">
      <c r="A24" s="43" t="s">
        <v>1360</v>
      </c>
      <c r="B24" s="169"/>
      <c r="C24" s="170" t="s">
        <v>12</v>
      </c>
      <c r="D24" s="83" t="s">
        <v>2680</v>
      </c>
      <c r="E24" s="83" t="s">
        <v>2652</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hidden="1"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hidden="1" customHeight="1" x14ac:dyDescent="0.15">
      <c r="A26" s="43" t="s">
        <v>1362</v>
      </c>
      <c r="B26" s="169"/>
      <c r="C26" s="170" t="s">
        <v>12</v>
      </c>
      <c r="D26" s="83" t="s">
        <v>415</v>
      </c>
      <c r="E26" s="83" t="s">
        <v>2658</v>
      </c>
      <c r="F26" s="83" t="s">
        <v>2414</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hidden="1"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hidden="1"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hidden="1"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hidden="1"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hidden="1"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hidden="1"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hidden="1"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hidden="1" customHeight="1" x14ac:dyDescent="0.15">
      <c r="A34" s="43" t="s">
        <v>1365</v>
      </c>
      <c r="B34" s="169"/>
      <c r="C34" s="170" t="s">
        <v>12</v>
      </c>
      <c r="D34" s="83" t="s">
        <v>415</v>
      </c>
      <c r="E34" s="83" t="s">
        <v>2652</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hidden="1"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hidden="1"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hidden="1" customHeight="1" x14ac:dyDescent="0.15">
      <c r="A37" s="42" t="s">
        <v>1367</v>
      </c>
      <c r="B37" s="173"/>
      <c r="C37" s="174" t="s">
        <v>12</v>
      </c>
      <c r="D37" s="78" t="s">
        <v>415</v>
      </c>
      <c r="E37" s="78" t="s">
        <v>2658</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hidden="1"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hidden="1" customHeight="1" x14ac:dyDescent="0.15">
      <c r="A39" s="42" t="s">
        <v>65</v>
      </c>
      <c r="B39" s="173"/>
      <c r="C39" s="174" t="s">
        <v>12</v>
      </c>
      <c r="D39" s="78" t="s">
        <v>2680</v>
      </c>
      <c r="E39" s="78" t="s">
        <v>2653</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hidden="1"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hidden="1"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hidden="1"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hidden="1"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hidden="1"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hidden="1"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hidden="1"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hidden="1"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hidden="1"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hidden="1" customHeight="1" x14ac:dyDescent="0.15">
      <c r="A49" s="42" t="s">
        <v>1371</v>
      </c>
      <c r="B49" s="173"/>
      <c r="C49" s="174" t="s">
        <v>12</v>
      </c>
      <c r="D49" s="78" t="s">
        <v>2704</v>
      </c>
      <c r="E49" s="78" t="s">
        <v>2415</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hidden="1" customHeight="1" x14ac:dyDescent="0.15">
      <c r="A50" s="43" t="s">
        <v>1372</v>
      </c>
      <c r="B50" s="169"/>
      <c r="C50" s="170" t="s">
        <v>12</v>
      </c>
      <c r="D50" s="83" t="s">
        <v>2704</v>
      </c>
      <c r="E50" s="83" t="s">
        <v>2416</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hidden="1"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hidden="1" customHeight="1" x14ac:dyDescent="0.15">
      <c r="A52" s="43" t="s">
        <v>1373</v>
      </c>
      <c r="B52" s="169"/>
      <c r="C52" s="170" t="s">
        <v>12</v>
      </c>
      <c r="D52" s="83" t="s">
        <v>2704</v>
      </c>
      <c r="E52" s="83" t="s">
        <v>2417</v>
      </c>
      <c r="F52" s="83" t="s">
        <v>2665</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hidden="1" customHeight="1" x14ac:dyDescent="0.15">
      <c r="A53" s="42" t="s">
        <v>1374</v>
      </c>
      <c r="B53" s="173"/>
      <c r="C53" s="174" t="s">
        <v>12</v>
      </c>
      <c r="D53" s="78" t="s">
        <v>2704</v>
      </c>
      <c r="E53" s="78" t="s">
        <v>2417</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hidden="1" customHeight="1" x14ac:dyDescent="0.15">
      <c r="A54" s="43" t="s">
        <v>1375</v>
      </c>
      <c r="B54" s="169"/>
      <c r="C54" s="170" t="s">
        <v>12</v>
      </c>
      <c r="D54" s="83" t="s">
        <v>2704</v>
      </c>
      <c r="E54" s="83" t="s">
        <v>2433</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hidden="1" customHeight="1" x14ac:dyDescent="0.15">
      <c r="A55" s="42" t="s">
        <v>1376</v>
      </c>
      <c r="B55" s="173"/>
      <c r="C55" s="174" t="s">
        <v>12</v>
      </c>
      <c r="D55" s="78" t="s">
        <v>2704</v>
      </c>
      <c r="E55" s="78" t="s">
        <v>2432</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hidden="1" customHeight="1" x14ac:dyDescent="0.15">
      <c r="A56" s="42" t="s">
        <v>1377</v>
      </c>
      <c r="B56" s="169"/>
      <c r="C56" s="170" t="s">
        <v>12</v>
      </c>
      <c r="D56" s="83" t="s">
        <v>2330</v>
      </c>
      <c r="E56" s="83" t="s">
        <v>2418</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hidden="1"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hidden="1"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hidden="1"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hidden="1"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hidden="1" customHeight="1" x14ac:dyDescent="0.15">
      <c r="A61" s="42" t="s">
        <v>1381</v>
      </c>
      <c r="B61" s="173"/>
      <c r="C61" s="174" t="s">
        <v>12</v>
      </c>
      <c r="D61" s="78" t="s">
        <v>2704</v>
      </c>
      <c r="E61" s="78" t="s">
        <v>2419</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hidden="1" customHeight="1" x14ac:dyDescent="0.15">
      <c r="A62" s="43" t="s">
        <v>1382</v>
      </c>
      <c r="B62" s="169"/>
      <c r="C62" s="170" t="s">
        <v>12</v>
      </c>
      <c r="D62" s="83" t="s">
        <v>415</v>
      </c>
      <c r="E62" s="83" t="s">
        <v>2654</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hidden="1" customHeight="1" x14ac:dyDescent="0.15">
      <c r="A63" s="42" t="s">
        <v>1383</v>
      </c>
      <c r="B63" s="173"/>
      <c r="C63" s="174" t="s">
        <v>12</v>
      </c>
      <c r="D63" s="78" t="s">
        <v>1107</v>
      </c>
      <c r="E63" s="78" t="s">
        <v>2420</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hidden="1"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hidden="1"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hidden="1"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hidden="1" customHeight="1" x14ac:dyDescent="0.15">
      <c r="A67" s="42" t="s">
        <v>100</v>
      </c>
      <c r="B67" s="173"/>
      <c r="C67" s="174" t="s">
        <v>12</v>
      </c>
      <c r="D67" s="78" t="s">
        <v>2673</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hidden="1"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hidden="1"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hidden="1" customHeight="1" x14ac:dyDescent="0.15">
      <c r="A70" s="43" t="s">
        <v>1387</v>
      </c>
      <c r="B70" s="169"/>
      <c r="C70" s="170" t="s">
        <v>12</v>
      </c>
      <c r="D70" s="83" t="s">
        <v>2673</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hidden="1" customHeight="1" x14ac:dyDescent="0.15">
      <c r="A71" s="42" t="s">
        <v>1388</v>
      </c>
      <c r="B71" s="173"/>
      <c r="C71" s="174" t="s">
        <v>12</v>
      </c>
      <c r="D71" s="78" t="s">
        <v>2673</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hidden="1" customHeight="1" x14ac:dyDescent="0.15">
      <c r="A72" s="43" t="s">
        <v>103</v>
      </c>
      <c r="B72" s="169"/>
      <c r="C72" s="170" t="s">
        <v>12</v>
      </c>
      <c r="D72" s="83" t="s">
        <v>2673</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hidden="1" customHeight="1" x14ac:dyDescent="0.15">
      <c r="A73" s="42" t="s">
        <v>1389</v>
      </c>
      <c r="B73" s="173"/>
      <c r="C73" s="174" t="s">
        <v>12</v>
      </c>
      <c r="D73" s="78" t="s">
        <v>2673</v>
      </c>
      <c r="E73" s="78" t="s">
        <v>762</v>
      </c>
      <c r="F73" s="78" t="s">
        <v>2661</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hidden="1" customHeight="1" x14ac:dyDescent="0.15">
      <c r="A74" s="43" t="s">
        <v>1390</v>
      </c>
      <c r="B74" s="169"/>
      <c r="C74" s="170" t="s">
        <v>12</v>
      </c>
      <c r="D74" s="83" t="s">
        <v>2673</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hidden="1"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hidden="1"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hidden="1"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hidden="1" customHeight="1" x14ac:dyDescent="0.15">
      <c r="A78" s="43" t="s">
        <v>1393</v>
      </c>
      <c r="B78" s="169"/>
      <c r="C78" s="170" t="s">
        <v>12</v>
      </c>
      <c r="D78" s="83" t="s">
        <v>2705</v>
      </c>
      <c r="E78" s="83" t="s">
        <v>2421</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hidden="1" customHeight="1" x14ac:dyDescent="0.15">
      <c r="A79" s="42" t="s">
        <v>1394</v>
      </c>
      <c r="B79" s="173"/>
      <c r="C79" s="174" t="s">
        <v>12</v>
      </c>
      <c r="D79" s="78" t="s">
        <v>2706</v>
      </c>
      <c r="E79" s="78" t="s">
        <v>2421</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hidden="1"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hidden="1" customHeight="1" x14ac:dyDescent="0.15">
      <c r="A81" s="42" t="s">
        <v>1395</v>
      </c>
      <c r="B81" s="173"/>
      <c r="C81" s="174" t="s">
        <v>12</v>
      </c>
      <c r="D81" s="78" t="s">
        <v>2707</v>
      </c>
      <c r="E81" s="78" t="s">
        <v>2431</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hidden="1"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hidden="1" customHeight="1" x14ac:dyDescent="0.15">
      <c r="A83" s="42" t="s">
        <v>1397</v>
      </c>
      <c r="B83" s="173"/>
      <c r="C83" s="174" t="s">
        <v>12</v>
      </c>
      <c r="D83" s="78" t="s">
        <v>50</v>
      </c>
      <c r="E83" s="78" t="s">
        <v>2430</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hidden="1" customHeight="1" x14ac:dyDescent="0.15">
      <c r="A84" s="43" t="s">
        <v>1398</v>
      </c>
      <c r="B84" s="169"/>
      <c r="C84" s="170" t="s">
        <v>12</v>
      </c>
      <c r="D84" s="83" t="s">
        <v>50</v>
      </c>
      <c r="E84" s="83" t="s">
        <v>2430</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hidden="1" customHeight="1" x14ac:dyDescent="0.15">
      <c r="A85" s="42" t="s">
        <v>1399</v>
      </c>
      <c r="B85" s="173"/>
      <c r="C85" s="174" t="s">
        <v>12</v>
      </c>
      <c r="D85" s="78" t="s">
        <v>2682</v>
      </c>
      <c r="E85" s="78" t="s">
        <v>2430</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hidden="1" customHeight="1" x14ac:dyDescent="0.15">
      <c r="A86" s="43" t="s">
        <v>1400</v>
      </c>
      <c r="B86" s="169"/>
      <c r="C86" s="170" t="s">
        <v>12</v>
      </c>
      <c r="D86" s="83" t="s">
        <v>2708</v>
      </c>
      <c r="E86" s="83" t="s">
        <v>2429</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hidden="1" customHeight="1" x14ac:dyDescent="0.15">
      <c r="A87" s="42" t="s">
        <v>1401</v>
      </c>
      <c r="B87" s="173"/>
      <c r="C87" s="174" t="s">
        <v>12</v>
      </c>
      <c r="D87" s="78" t="s">
        <v>2708</v>
      </c>
      <c r="E87" s="78" t="s">
        <v>2429</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hidden="1" customHeight="1" x14ac:dyDescent="0.15">
      <c r="A88" s="43" t="s">
        <v>1402</v>
      </c>
      <c r="B88" s="169"/>
      <c r="C88" s="170" t="s">
        <v>12</v>
      </c>
      <c r="D88" s="83" t="s">
        <v>2673</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hidden="1"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hidden="1"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hidden="1"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hidden="1" customHeight="1" x14ac:dyDescent="0.15">
      <c r="A92" s="43" t="s">
        <v>1406</v>
      </c>
      <c r="B92" s="169"/>
      <c r="C92" s="170" t="s">
        <v>12</v>
      </c>
      <c r="D92" s="83" t="s">
        <v>2330</v>
      </c>
      <c r="E92" s="83" t="s">
        <v>2428</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hidden="1"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hidden="1"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hidden="1" customHeight="1" x14ac:dyDescent="0.15">
      <c r="A95" s="42" t="s">
        <v>121</v>
      </c>
      <c r="B95" s="173"/>
      <c r="C95" s="174" t="s">
        <v>12</v>
      </c>
      <c r="D95" s="78" t="s">
        <v>2673</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hidden="1" customHeight="1" x14ac:dyDescent="0.15">
      <c r="A96" s="43" t="s">
        <v>1408</v>
      </c>
      <c r="B96" s="169"/>
      <c r="C96" s="170" t="s">
        <v>12</v>
      </c>
      <c r="D96" s="83" t="s">
        <v>2673</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hidden="1" customHeight="1" x14ac:dyDescent="0.15">
      <c r="A97" s="42" t="s">
        <v>127</v>
      </c>
      <c r="B97" s="173"/>
      <c r="C97" s="174" t="s">
        <v>12</v>
      </c>
      <c r="D97" s="78" t="s">
        <v>2673</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hidden="1"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hidden="1"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hidden="1"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hidden="1"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hidden="1" customHeight="1" x14ac:dyDescent="0.15">
      <c r="A102" s="43" t="s">
        <v>1412</v>
      </c>
      <c r="B102" s="169"/>
      <c r="C102" s="170" t="s">
        <v>12</v>
      </c>
      <c r="D102" s="83" t="s">
        <v>2673</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hidden="1" customHeight="1" x14ac:dyDescent="0.15">
      <c r="A103" s="42" t="s">
        <v>1413</v>
      </c>
      <c r="B103" s="173"/>
      <c r="C103" s="174" t="s">
        <v>12</v>
      </c>
      <c r="D103" s="78" t="s">
        <v>2683</v>
      </c>
      <c r="E103" s="78" t="s">
        <v>2422</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hidden="1"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hidden="1" customHeight="1" x14ac:dyDescent="0.15">
      <c r="A105" s="42" t="s">
        <v>1415</v>
      </c>
      <c r="B105" s="173"/>
      <c r="C105" s="174" t="s">
        <v>12</v>
      </c>
      <c r="D105" s="78" t="s">
        <v>50</v>
      </c>
      <c r="E105" s="78" t="s">
        <v>2427</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hidden="1"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hidden="1" customHeight="1" x14ac:dyDescent="0.15">
      <c r="A107" s="42" t="s">
        <v>1417</v>
      </c>
      <c r="B107" s="173"/>
      <c r="C107" s="174" t="s">
        <v>12</v>
      </c>
      <c r="D107" s="78" t="s">
        <v>2673</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hidden="1" customHeight="1" x14ac:dyDescent="0.15">
      <c r="A108" s="43" t="s">
        <v>1418</v>
      </c>
      <c r="B108" s="169"/>
      <c r="C108" s="170" t="s">
        <v>12</v>
      </c>
      <c r="D108" s="83" t="s">
        <v>2673</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hidden="1" customHeight="1" x14ac:dyDescent="0.15">
      <c r="A109" s="42" t="s">
        <v>1419</v>
      </c>
      <c r="B109" s="173"/>
      <c r="C109" s="174" t="s">
        <v>12</v>
      </c>
      <c r="D109" s="78" t="s">
        <v>2673</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hidden="1" customHeight="1" x14ac:dyDescent="0.15">
      <c r="A110" s="43" t="s">
        <v>1420</v>
      </c>
      <c r="B110" s="169"/>
      <c r="C110" s="170" t="s">
        <v>12</v>
      </c>
      <c r="D110" s="83" t="s">
        <v>2673</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hidden="1" customHeight="1" x14ac:dyDescent="0.15">
      <c r="A111" s="42" t="s">
        <v>1421</v>
      </c>
      <c r="B111" s="173"/>
      <c r="C111" s="174" t="s">
        <v>12</v>
      </c>
      <c r="D111" s="78" t="s">
        <v>2673</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hidden="1" customHeight="1" x14ac:dyDescent="0.15">
      <c r="A112" s="43" t="s">
        <v>1422</v>
      </c>
      <c r="B112" s="169"/>
      <c r="C112" s="170" t="s">
        <v>12</v>
      </c>
      <c r="D112" s="83" t="s">
        <v>2673</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hidden="1"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hidden="1"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hidden="1"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hidden="1" customHeight="1" x14ac:dyDescent="0.15">
      <c r="A116" s="43" t="s">
        <v>1425</v>
      </c>
      <c r="B116" s="169"/>
      <c r="C116" s="170" t="s">
        <v>12</v>
      </c>
      <c r="D116" s="83" t="s">
        <v>2708</v>
      </c>
      <c r="E116" s="83" t="s">
        <v>2423</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hidden="1"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hidden="1" customHeight="1" x14ac:dyDescent="0.15">
      <c r="A118" s="43" t="s">
        <v>1427</v>
      </c>
      <c r="B118" s="169"/>
      <c r="C118" s="170" t="s">
        <v>12</v>
      </c>
      <c r="D118" s="83" t="s">
        <v>2707</v>
      </c>
      <c r="E118" s="83" t="s">
        <v>2423</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hidden="1"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hidden="1" customHeight="1" x14ac:dyDescent="0.15">
      <c r="A120" s="43" t="s">
        <v>1428</v>
      </c>
      <c r="B120" s="169"/>
      <c r="C120" s="170" t="s">
        <v>12</v>
      </c>
      <c r="D120" s="83" t="s">
        <v>2705</v>
      </c>
      <c r="E120" s="83" t="s">
        <v>2424</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hidden="1" customHeight="1" x14ac:dyDescent="0.15">
      <c r="A121" s="42" t="s">
        <v>1429</v>
      </c>
      <c r="B121" s="173"/>
      <c r="C121" s="174" t="s">
        <v>12</v>
      </c>
      <c r="D121" s="78" t="s">
        <v>2673</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hidden="1" customHeight="1" x14ac:dyDescent="0.15">
      <c r="A122" s="43" t="s">
        <v>1430</v>
      </c>
      <c r="B122" s="169"/>
      <c r="C122" s="170" t="s">
        <v>12</v>
      </c>
      <c r="D122" s="83" t="s">
        <v>2709</v>
      </c>
      <c r="E122" s="83" t="s">
        <v>2426</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hidden="1"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hidden="1"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hidden="1"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hidden="1" customHeight="1" x14ac:dyDescent="0.15">
      <c r="A126" s="43" t="s">
        <v>1432</v>
      </c>
      <c r="B126" s="169"/>
      <c r="C126" s="170" t="s">
        <v>12</v>
      </c>
      <c r="D126" s="83" t="s">
        <v>53</v>
      </c>
      <c r="E126" s="83" t="s">
        <v>2425</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hidden="1" customHeight="1" x14ac:dyDescent="0.15">
      <c r="A127" s="42" t="s">
        <v>1433</v>
      </c>
      <c r="B127" s="173"/>
      <c r="C127" s="174" t="s">
        <v>12</v>
      </c>
      <c r="D127" s="78" t="s">
        <v>2673</v>
      </c>
      <c r="E127" s="78" t="s">
        <v>2437</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hidden="1"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hidden="1" customHeight="1" x14ac:dyDescent="0.15">
      <c r="A129" s="42" t="s">
        <v>1435</v>
      </c>
      <c r="B129" s="173"/>
      <c r="C129" s="174" t="s">
        <v>12</v>
      </c>
      <c r="D129" s="78" t="s">
        <v>2711</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hidden="1"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hidden="1"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hidden="1"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hidden="1"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hidden="1" customHeight="1" x14ac:dyDescent="0.15">
      <c r="A134" s="43" t="s">
        <v>1440</v>
      </c>
      <c r="B134" s="169"/>
      <c r="C134" s="170" t="s">
        <v>12</v>
      </c>
      <c r="D134" s="83" t="s">
        <v>2709</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hidden="1"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hidden="1" customHeight="1" x14ac:dyDescent="0.15">
      <c r="A136" s="43" t="s">
        <v>1442</v>
      </c>
      <c r="B136" s="169"/>
      <c r="C136" s="170" t="s">
        <v>12</v>
      </c>
      <c r="D136" s="83" t="s">
        <v>2708</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hidden="1" customHeight="1" x14ac:dyDescent="0.15">
      <c r="A137" s="42" t="s">
        <v>1443</v>
      </c>
      <c r="B137" s="173"/>
      <c r="C137" s="174" t="s">
        <v>12</v>
      </c>
      <c r="D137" s="78" t="s">
        <v>2707</v>
      </c>
      <c r="E137" s="78" t="s">
        <v>2438</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hidden="1" customHeight="1" x14ac:dyDescent="0.15">
      <c r="A138" s="43" t="s">
        <v>1444</v>
      </c>
      <c r="B138" s="169"/>
      <c r="C138" s="170" t="s">
        <v>12</v>
      </c>
      <c r="D138" s="83" t="s">
        <v>2708</v>
      </c>
      <c r="E138" s="83" t="s">
        <v>2438</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hidden="1" customHeight="1" x14ac:dyDescent="0.15">
      <c r="A139" s="42" t="s">
        <v>1445</v>
      </c>
      <c r="B139" s="173"/>
      <c r="C139" s="174" t="s">
        <v>12</v>
      </c>
      <c r="D139" s="78" t="s">
        <v>2709</v>
      </c>
      <c r="E139" s="78" t="s">
        <v>2439</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hidden="1"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hidden="1"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hidden="1" customHeight="1" x14ac:dyDescent="0.15">
      <c r="A142" s="43" t="s">
        <v>1447</v>
      </c>
      <c r="B142" s="169"/>
      <c r="C142" s="170" t="s">
        <v>12</v>
      </c>
      <c r="D142" s="83" t="s">
        <v>2709</v>
      </c>
      <c r="E142" s="83" t="s">
        <v>2440</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hidden="1"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hidden="1"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hidden="1"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hidden="1" customHeight="1" x14ac:dyDescent="0.15">
      <c r="A146" s="43" t="s">
        <v>1449</v>
      </c>
      <c r="B146" s="169"/>
      <c r="C146" s="170" t="s">
        <v>12</v>
      </c>
      <c r="D146" s="83" t="s">
        <v>2708</v>
      </c>
      <c r="E146" s="83" t="s">
        <v>2441</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hidden="1"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hidden="1"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hidden="1"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hidden="1"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hidden="1"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hidden="1"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hidden="1" customHeight="1" x14ac:dyDescent="0.15">
      <c r="A153" s="42" t="s">
        <v>1454</v>
      </c>
      <c r="B153" s="173"/>
      <c r="C153" s="174" t="s">
        <v>12</v>
      </c>
      <c r="D153" s="78" t="s">
        <v>2712</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hidden="1" customHeight="1" x14ac:dyDescent="0.15">
      <c r="A154" s="43" t="s">
        <v>1455</v>
      </c>
      <c r="B154" s="169"/>
      <c r="C154" s="170" t="s">
        <v>12</v>
      </c>
      <c r="D154" s="83" t="s">
        <v>2708</v>
      </c>
      <c r="E154" s="83" t="s">
        <v>2442</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hidden="1"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hidden="1"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hidden="1"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hidden="1" customHeight="1" x14ac:dyDescent="0.15">
      <c r="A158" s="43" t="s">
        <v>1458</v>
      </c>
      <c r="B158" s="169"/>
      <c r="C158" s="170" t="s">
        <v>12</v>
      </c>
      <c r="D158" s="83" t="s">
        <v>50</v>
      </c>
      <c r="E158" s="83" t="s">
        <v>2443</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hidden="1"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hidden="1" customHeight="1" x14ac:dyDescent="0.15">
      <c r="A160" s="43" t="s">
        <v>1459</v>
      </c>
      <c r="B160" s="169"/>
      <c r="C160" s="170" t="s">
        <v>12</v>
      </c>
      <c r="D160" s="83" t="s">
        <v>50</v>
      </c>
      <c r="E160" s="83" t="s">
        <v>2444</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hidden="1"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hidden="1"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hidden="1" customHeight="1" x14ac:dyDescent="0.15">
      <c r="A163" s="42" t="s">
        <v>1462</v>
      </c>
      <c r="B163" s="173"/>
      <c r="C163" s="174" t="s">
        <v>12</v>
      </c>
      <c r="D163" s="78" t="s">
        <v>50</v>
      </c>
      <c r="E163" s="78" t="s">
        <v>2445</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hidden="1"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hidden="1"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hidden="1"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hidden="1"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hidden="1"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hidden="1"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hidden="1"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hidden="1" customHeight="1" x14ac:dyDescent="0.15">
      <c r="A171" s="42" t="s">
        <v>1464</v>
      </c>
      <c r="B171" s="173"/>
      <c r="C171" s="174" t="s">
        <v>12</v>
      </c>
      <c r="D171" s="78" t="s">
        <v>2708</v>
      </c>
      <c r="E171" s="78" t="s">
        <v>2446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hidden="1"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hidden="1"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hidden="1"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hidden="1"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hidden="1"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hidden="1"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hidden="1"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hidden="1"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hidden="1" customHeight="1" x14ac:dyDescent="0.15">
      <c r="A180" s="43" t="s">
        <v>1468</v>
      </c>
      <c r="B180" s="169"/>
      <c r="C180" s="170" t="s">
        <v>12</v>
      </c>
      <c r="D180" s="83" t="s">
        <v>50</v>
      </c>
      <c r="E180" s="83" t="s">
        <v>2447</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hidden="1" customHeight="1" x14ac:dyDescent="0.15">
      <c r="A181" s="42" t="s">
        <v>1469</v>
      </c>
      <c r="B181" s="173"/>
      <c r="C181" s="174" t="s">
        <v>12</v>
      </c>
      <c r="D181" s="78" t="s">
        <v>2682</v>
      </c>
      <c r="E181" s="78" t="s">
        <v>2448</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12.570555555555554</v>
      </c>
      <c r="AB181" s="172">
        <f>INVENTARIO[[#This Row],[Stock Actual]]*INVENTARIO[[#This Row],[Costo total]]</f>
        <v>12.570555555555554</v>
      </c>
    </row>
    <row r="182" spans="1:28" ht="55" hidden="1"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hidden="1"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hidden="1"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hidden="1" customHeight="1" x14ac:dyDescent="0.15">
      <c r="A185" s="42" t="s">
        <v>1473</v>
      </c>
      <c r="B185" s="173"/>
      <c r="C185" s="174" t="s">
        <v>12</v>
      </c>
      <c r="D185" s="78" t="s">
        <v>415</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hidden="1" customHeight="1" x14ac:dyDescent="0.15">
      <c r="A186" s="43" t="s">
        <v>1474</v>
      </c>
      <c r="B186" s="169"/>
      <c r="C186" s="170" t="s">
        <v>12</v>
      </c>
      <c r="D186" s="83" t="s">
        <v>415</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hidden="1"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hidden="1"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hidden="1"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hidden="1"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hidden="1"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hidden="1"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hidden="1"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hidden="1"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hidden="1" customHeight="1" x14ac:dyDescent="0.15">
      <c r="A195" s="42" t="s">
        <v>1478</v>
      </c>
      <c r="B195" s="173"/>
      <c r="C195" s="174" t="s">
        <v>12</v>
      </c>
      <c r="D195" s="78" t="s">
        <v>1209</v>
      </c>
      <c r="E195" s="78" t="s">
        <v>2449</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hidden="1"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hidden="1"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hidden="1"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hidden="1" customHeight="1" x14ac:dyDescent="0.15">
      <c r="A199" s="42" t="s">
        <v>1480</v>
      </c>
      <c r="B199" s="173"/>
      <c r="C199" s="174" t="s">
        <v>12</v>
      </c>
      <c r="D199" s="78" t="s">
        <v>2673</v>
      </c>
      <c r="E199" s="78" t="s">
        <v>2450</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hidden="1"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hidden="1"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hidden="1" customHeight="1" x14ac:dyDescent="0.15">
      <c r="A202" s="43" t="s">
        <v>1482</v>
      </c>
      <c r="B202" s="169"/>
      <c r="C202" s="170" t="s">
        <v>12</v>
      </c>
      <c r="D202" s="83" t="s">
        <v>2673</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hidden="1" customHeight="1" x14ac:dyDescent="0.15">
      <c r="A203" s="42" t="s">
        <v>1483</v>
      </c>
      <c r="B203" s="173"/>
      <c r="C203" s="174" t="s">
        <v>12</v>
      </c>
      <c r="D203" s="78" t="s">
        <v>2673</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hidden="1"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hidden="1"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hidden="1"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hidden="1"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hidden="1"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hidden="1"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hidden="1"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hidden="1"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hidden="1"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hidden="1"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hidden="1"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hidden="1"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hidden="1" customHeight="1" x14ac:dyDescent="0.15">
      <c r="A216" s="43" t="s">
        <v>1492</v>
      </c>
      <c r="B216" s="169"/>
      <c r="C216" s="170" t="s">
        <v>12</v>
      </c>
      <c r="D216" s="83" t="s">
        <v>50</v>
      </c>
      <c r="E216" s="83" t="s">
        <v>2451</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hidden="1" customHeight="1" x14ac:dyDescent="0.15">
      <c r="A217" s="42" t="s">
        <v>1493</v>
      </c>
      <c r="B217" s="173"/>
      <c r="C217" s="174" t="s">
        <v>12</v>
      </c>
      <c r="D217" s="78" t="s">
        <v>50</v>
      </c>
      <c r="E217" s="78" t="s">
        <v>2451</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hidden="1" customHeight="1" x14ac:dyDescent="0.15">
      <c r="A218" s="43" t="s">
        <v>1494</v>
      </c>
      <c r="B218" s="169"/>
      <c r="C218" s="170" t="s">
        <v>12</v>
      </c>
      <c r="D218" s="83" t="s">
        <v>2682</v>
      </c>
      <c r="E218" s="83" t="s">
        <v>2452</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hidden="1" customHeight="1" x14ac:dyDescent="0.15">
      <c r="A219" s="42" t="s">
        <v>1495</v>
      </c>
      <c r="B219" s="173"/>
      <c r="C219" s="174" t="s">
        <v>12</v>
      </c>
      <c r="D219" s="78" t="s">
        <v>50</v>
      </c>
      <c r="E219" s="78" t="s">
        <v>2452</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hidden="1"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hidden="1"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hidden="1" customHeight="1" x14ac:dyDescent="0.15">
      <c r="A222" s="43" t="s">
        <v>1496</v>
      </c>
      <c r="B222" s="169"/>
      <c r="C222" s="170" t="s">
        <v>12</v>
      </c>
      <c r="D222" s="83" t="s">
        <v>50</v>
      </c>
      <c r="E222" s="83" t="s">
        <v>2453</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hidden="1"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hidden="1"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hidden="1" customHeight="1" x14ac:dyDescent="0.15">
      <c r="A225" s="42" t="s">
        <v>1499</v>
      </c>
      <c r="B225" s="173"/>
      <c r="C225" s="174" t="s">
        <v>12</v>
      </c>
      <c r="D225" s="78" t="s">
        <v>415</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hidden="1"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hidden="1" customHeight="1" x14ac:dyDescent="0.15">
      <c r="A227" s="42" t="s">
        <v>1501</v>
      </c>
      <c r="B227" s="173"/>
      <c r="C227" s="174" t="s">
        <v>12</v>
      </c>
      <c r="D227" s="78" t="s">
        <v>192</v>
      </c>
      <c r="E227" s="78" t="s">
        <v>2454</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hidden="1"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hidden="1" customHeight="1" x14ac:dyDescent="0.15">
      <c r="A229" s="42" t="s">
        <v>1502</v>
      </c>
      <c r="B229" s="173"/>
      <c r="C229" s="174" t="s">
        <v>12</v>
      </c>
      <c r="D229" s="78" t="s">
        <v>415</v>
      </c>
      <c r="E229" s="78" t="s">
        <v>2455</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hidden="1"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hidden="1" customHeight="1" x14ac:dyDescent="0.15">
      <c r="A231" s="42" t="s">
        <v>1503</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hidden="1" customHeight="1" x14ac:dyDescent="0.15">
      <c r="A232" s="43" t="s">
        <v>263</v>
      </c>
      <c r="B232" s="169"/>
      <c r="C232" s="170" t="s">
        <v>12</v>
      </c>
      <c r="D232" s="83" t="s">
        <v>2682</v>
      </c>
      <c r="E232" s="83" t="s">
        <v>2448</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hidden="1" customHeight="1" x14ac:dyDescent="0.15">
      <c r="A233" s="42" t="s">
        <v>1504</v>
      </c>
      <c r="B233" s="173"/>
      <c r="C233" s="174" t="s">
        <v>12</v>
      </c>
      <c r="D233" s="78" t="s">
        <v>50</v>
      </c>
      <c r="E233" s="78" t="s">
        <v>2448</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hidden="1"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hidden="1"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hidden="1" customHeight="1" x14ac:dyDescent="0.15">
      <c r="A236" s="43" t="s">
        <v>1506</v>
      </c>
      <c r="B236" s="169"/>
      <c r="C236" s="170" t="s">
        <v>12</v>
      </c>
      <c r="D236" s="83" t="s">
        <v>2684</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hidden="1"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hidden="1" customHeight="1" x14ac:dyDescent="0.15">
      <c r="A238" s="43" t="s">
        <v>1507</v>
      </c>
      <c r="B238" s="169"/>
      <c r="C238" s="170" t="s">
        <v>12</v>
      </c>
      <c r="D238" s="83" t="s">
        <v>415</v>
      </c>
      <c r="E238" s="83" t="s">
        <v>2456</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hidden="1"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hidden="1"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hidden="1" customHeight="1" x14ac:dyDescent="0.15">
      <c r="A243" s="42" t="s">
        <v>1512</v>
      </c>
      <c r="B243" s="173"/>
      <c r="C243" s="174" t="s">
        <v>12</v>
      </c>
      <c r="D243" s="78" t="s">
        <v>208</v>
      </c>
      <c r="E243" s="78" t="s">
        <v>2457</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hidden="1" customHeight="1" x14ac:dyDescent="0.15">
      <c r="A244" s="43" t="s">
        <v>1513</v>
      </c>
      <c r="B244" s="169"/>
      <c r="C244" s="170" t="s">
        <v>12</v>
      </c>
      <c r="D244" s="83" t="s">
        <v>208</v>
      </c>
      <c r="E244" s="83" t="s">
        <v>2458</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hidden="1" customHeight="1" x14ac:dyDescent="0.15">
      <c r="A245" s="42" t="s">
        <v>1514</v>
      </c>
      <c r="B245" s="173"/>
      <c r="C245" s="174" t="s">
        <v>12</v>
      </c>
      <c r="D245" s="78" t="s">
        <v>208</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hidden="1" customHeight="1" x14ac:dyDescent="0.15">
      <c r="A246" s="43" t="s">
        <v>1515</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hidden="1" customHeight="1" x14ac:dyDescent="0.15">
      <c r="A247" s="42" t="s">
        <v>1516</v>
      </c>
      <c r="B247" s="173"/>
      <c r="C247" s="174" t="s">
        <v>12</v>
      </c>
      <c r="D247" s="78" t="s">
        <v>50</v>
      </c>
      <c r="E247" s="78" t="s">
        <v>2459</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hidden="1"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hidden="1"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hidden="1" customHeight="1" x14ac:dyDescent="0.15">
      <c r="A251" s="42" t="s">
        <v>1518</v>
      </c>
      <c r="B251" s="173"/>
      <c r="C251" s="174" t="s">
        <v>12</v>
      </c>
      <c r="D251" s="78" t="s">
        <v>2673</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hidden="1"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hidden="1"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hidden="1"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2868</v>
      </c>
      <c r="E256" s="83" t="s">
        <v>2460</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hidden="1" customHeight="1" x14ac:dyDescent="0.15">
      <c r="A257" s="42" t="s">
        <v>1521</v>
      </c>
      <c r="B257" s="173"/>
      <c r="C257" s="174" t="s">
        <v>12</v>
      </c>
      <c r="D257" s="78" t="s">
        <v>50</v>
      </c>
      <c r="E257" s="78" t="s">
        <v>2461</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hidden="1"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hidden="1"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hidden="1"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hidden="1"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hidden="1"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hidden="1"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hidden="1"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hidden="1"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hidden="1" customHeight="1" x14ac:dyDescent="0.15">
      <c r="A266" s="43" t="s">
        <v>454</v>
      </c>
      <c r="B266" s="169"/>
      <c r="C266" s="170" t="s">
        <v>12</v>
      </c>
      <c r="D266" s="83" t="s">
        <v>2673</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hidden="1" customHeight="1" x14ac:dyDescent="0.15">
      <c r="A267" s="42" t="s">
        <v>313</v>
      </c>
      <c r="B267" s="173"/>
      <c r="C267" s="174" t="s">
        <v>12</v>
      </c>
      <c r="D267" s="78" t="s">
        <v>2673</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hidden="1" customHeight="1" x14ac:dyDescent="0.15">
      <c r="A268" s="43" t="s">
        <v>314</v>
      </c>
      <c r="B268" s="169"/>
      <c r="C268" s="170" t="s">
        <v>12</v>
      </c>
      <c r="D268" s="83" t="s">
        <v>2673</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hidden="1" customHeight="1" x14ac:dyDescent="0.15">
      <c r="A269" s="42" t="s">
        <v>315</v>
      </c>
      <c r="B269" s="173"/>
      <c r="C269" s="174" t="s">
        <v>12</v>
      </c>
      <c r="D269" s="78" t="s">
        <v>2673</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hidden="1" customHeight="1" x14ac:dyDescent="0.15">
      <c r="A270" s="43" t="s">
        <v>1524</v>
      </c>
      <c r="B270" s="169"/>
      <c r="C270" s="170" t="s">
        <v>12</v>
      </c>
      <c r="D270" s="83" t="s">
        <v>2673</v>
      </c>
      <c r="E270" s="83" t="s">
        <v>2462</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hidden="1" customHeight="1" x14ac:dyDescent="0.15">
      <c r="A271" s="42" t="s">
        <v>1525</v>
      </c>
      <c r="B271" s="173"/>
      <c r="C271" s="174" t="s">
        <v>12</v>
      </c>
      <c r="D271" s="78" t="s">
        <v>2673</v>
      </c>
      <c r="E271" s="78" t="s">
        <v>2462</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hidden="1" customHeight="1" x14ac:dyDescent="0.15">
      <c r="A272" s="43" t="s">
        <v>1526</v>
      </c>
      <c r="B272" s="169"/>
      <c r="C272" s="170" t="s">
        <v>12</v>
      </c>
      <c r="D272" s="83" t="s">
        <v>2673</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hidden="1" customHeight="1" x14ac:dyDescent="0.15">
      <c r="A273" s="42" t="s">
        <v>319</v>
      </c>
      <c r="B273" s="173"/>
      <c r="C273" s="174" t="s">
        <v>12</v>
      </c>
      <c r="D273" s="78" t="s">
        <v>2673</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hidden="1" customHeight="1" x14ac:dyDescent="0.15">
      <c r="A274" s="43" t="s">
        <v>320</v>
      </c>
      <c r="B274" s="169"/>
      <c r="C274" s="170" t="s">
        <v>12</v>
      </c>
      <c r="D274" s="83" t="s">
        <v>2673</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hidden="1" customHeight="1" x14ac:dyDescent="0.15">
      <c r="A275" s="42" t="s">
        <v>1527</v>
      </c>
      <c r="B275" s="173"/>
      <c r="C275" s="174" t="s">
        <v>12</v>
      </c>
      <c r="D275" s="78" t="s">
        <v>2673</v>
      </c>
      <c r="E275" s="78" t="s">
        <v>2462</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hidden="1" customHeight="1" x14ac:dyDescent="0.15">
      <c r="A276" s="43" t="s">
        <v>1528</v>
      </c>
      <c r="B276" s="169"/>
      <c r="C276" s="170" t="s">
        <v>12</v>
      </c>
      <c r="D276" s="83" t="s">
        <v>2673</v>
      </c>
      <c r="E276" s="83" t="s">
        <v>2462</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hidden="1" customHeight="1" x14ac:dyDescent="0.15">
      <c r="A277" s="42" t="s">
        <v>1529</v>
      </c>
      <c r="B277" s="173"/>
      <c r="C277" s="174" t="s">
        <v>12</v>
      </c>
      <c r="D277" s="78" t="s">
        <v>2673</v>
      </c>
      <c r="E277" s="78" t="s">
        <v>2462</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hidden="1" customHeight="1" x14ac:dyDescent="0.15">
      <c r="A278" s="43" t="s">
        <v>1530</v>
      </c>
      <c r="B278" s="169"/>
      <c r="C278" s="170" t="s">
        <v>12</v>
      </c>
      <c r="D278" s="83" t="s">
        <v>2673</v>
      </c>
      <c r="E278" s="83" t="s">
        <v>2463</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hidden="1" customHeight="1" x14ac:dyDescent="0.15">
      <c r="A279" s="42" t="s">
        <v>1531</v>
      </c>
      <c r="B279" s="173"/>
      <c r="C279" s="174" t="s">
        <v>12</v>
      </c>
      <c r="D279" s="78" t="s">
        <v>2673</v>
      </c>
      <c r="E279" s="78" t="s">
        <v>2463</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hidden="1" customHeight="1" x14ac:dyDescent="0.15">
      <c r="A280" s="43" t="s">
        <v>1532</v>
      </c>
      <c r="B280" s="169"/>
      <c r="C280" s="170" t="s">
        <v>12</v>
      </c>
      <c r="D280" s="83" t="s">
        <v>2673</v>
      </c>
      <c r="E280" s="83" t="s">
        <v>2463</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hidden="1" customHeight="1" x14ac:dyDescent="0.15">
      <c r="A281" s="42" t="s">
        <v>1533</v>
      </c>
      <c r="B281" s="173"/>
      <c r="C281" s="174" t="s">
        <v>12</v>
      </c>
      <c r="D281" s="78" t="s">
        <v>50</v>
      </c>
      <c r="E281" s="78" t="s">
        <v>2464</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hidden="1" customHeight="1" x14ac:dyDescent="0.15">
      <c r="A282" s="43" t="s">
        <v>1534</v>
      </c>
      <c r="B282" s="169"/>
      <c r="C282" s="170" t="s">
        <v>12</v>
      </c>
      <c r="D282" s="83" t="s">
        <v>50</v>
      </c>
      <c r="E282" s="83" t="s">
        <v>2464</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hidden="1" customHeight="1" x14ac:dyDescent="0.15">
      <c r="A283" s="42" t="s">
        <v>1535</v>
      </c>
      <c r="B283" s="173"/>
      <c r="C283" s="174" t="s">
        <v>12</v>
      </c>
      <c r="D283" s="78" t="s">
        <v>50</v>
      </c>
      <c r="E283" s="78" t="s">
        <v>2464</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hidden="1"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hidden="1" customHeight="1" x14ac:dyDescent="0.15">
      <c r="A285" s="42" t="s">
        <v>1536</v>
      </c>
      <c r="B285" s="173"/>
      <c r="C285" s="174" t="s">
        <v>12</v>
      </c>
      <c r="D285" s="78" t="s">
        <v>2673</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hidden="1"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hidden="1"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hidden="1" customHeight="1" x14ac:dyDescent="0.15">
      <c r="A288" s="43" t="s">
        <v>1537</v>
      </c>
      <c r="B288" s="169"/>
      <c r="C288" s="170" t="s">
        <v>12</v>
      </c>
      <c r="D288" s="83" t="s">
        <v>2673</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hidden="1" customHeight="1" x14ac:dyDescent="0.15">
      <c r="A289" s="42" t="s">
        <v>1538</v>
      </c>
      <c r="B289" s="173"/>
      <c r="C289" s="174" t="s">
        <v>12</v>
      </c>
      <c r="D289" s="78" t="s">
        <v>2673</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hidden="1" customHeight="1" x14ac:dyDescent="0.15">
      <c r="A290" s="43" t="s">
        <v>1539</v>
      </c>
      <c r="B290" s="169"/>
      <c r="C290" s="170" t="s">
        <v>12</v>
      </c>
      <c r="D290" s="83" t="s">
        <v>2696</v>
      </c>
      <c r="E290" s="83" t="s">
        <v>2465</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hidden="1"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hidden="1"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hidden="1"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hidden="1"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hidden="1" customHeight="1" x14ac:dyDescent="0.15">
      <c r="A295" s="42" t="s">
        <v>1541</v>
      </c>
      <c r="B295" s="173"/>
      <c r="C295" s="174" t="s">
        <v>12</v>
      </c>
      <c r="D295" s="78" t="s">
        <v>50</v>
      </c>
      <c r="E295" s="78" t="s">
        <v>2466</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hidden="1" customHeight="1" x14ac:dyDescent="0.15">
      <c r="A296" s="43" t="s">
        <v>1542</v>
      </c>
      <c r="B296" s="169"/>
      <c r="C296" s="170" t="s">
        <v>12</v>
      </c>
      <c r="D296" s="83" t="s">
        <v>50</v>
      </c>
      <c r="E296" s="83" t="s">
        <v>2467</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hidden="1"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hidden="1"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hidden="1"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hidden="1"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hidden="1"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hidden="1"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hidden="1"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4</v>
      </c>
      <c r="L303" s="120">
        <f>INVENTARIO[[#This Row],[Entradas]]-INVENTARIO[[#This Row],[Salidas]]</f>
        <v>0</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hidden="1"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hidden="1"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hidden="1"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hidden="1"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hidden="1" customHeight="1" x14ac:dyDescent="0.15">
      <c r="A308" s="43" t="s">
        <v>1551</v>
      </c>
      <c r="B308" s="169"/>
      <c r="C308" s="170" t="s">
        <v>12</v>
      </c>
      <c r="D308" s="83" t="s">
        <v>2682</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hidden="1"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hidden="1"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hidden="1"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hidden="1"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hidden="1"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hidden="1"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hidden="1" customHeight="1" x14ac:dyDescent="0.15">
      <c r="A315" s="42" t="s">
        <v>1552</v>
      </c>
      <c r="B315" s="173"/>
      <c r="C315" s="174" t="s">
        <v>12</v>
      </c>
      <c r="D315" s="78" t="s">
        <v>2673</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hidden="1" customHeight="1" x14ac:dyDescent="0.15">
      <c r="A316" s="43" t="s">
        <v>1553</v>
      </c>
      <c r="B316" s="169"/>
      <c r="C316" s="170" t="s">
        <v>12</v>
      </c>
      <c r="D316" s="83" t="s">
        <v>2673</v>
      </c>
      <c r="E316" s="83" t="s">
        <v>2373</v>
      </c>
      <c r="F316" s="83" t="s">
        <v>2468</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hidden="1" customHeight="1" x14ac:dyDescent="0.15">
      <c r="A317" s="42" t="s">
        <v>1554</v>
      </c>
      <c r="B317" s="173"/>
      <c r="C317" s="174" t="s">
        <v>12</v>
      </c>
      <c r="D317" s="78" t="s">
        <v>2673</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hidden="1" customHeight="1" x14ac:dyDescent="0.15">
      <c r="A318" s="43" t="s">
        <v>333</v>
      </c>
      <c r="B318" s="169"/>
      <c r="C318" s="170" t="s">
        <v>12</v>
      </c>
      <c r="D318" s="83" t="s">
        <v>2673</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hidden="1" customHeight="1" x14ac:dyDescent="0.15">
      <c r="A319" s="42" t="s">
        <v>334</v>
      </c>
      <c r="B319" s="173"/>
      <c r="C319" s="174" t="s">
        <v>12</v>
      </c>
      <c r="D319" s="78" t="s">
        <v>2673</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hidden="1" customHeight="1" x14ac:dyDescent="0.15">
      <c r="A320" s="43" t="s">
        <v>335</v>
      </c>
      <c r="B320" s="169"/>
      <c r="C320" s="170" t="s">
        <v>12</v>
      </c>
      <c r="D320" s="83" t="s">
        <v>2673</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hidden="1" customHeight="1" x14ac:dyDescent="0.15">
      <c r="A321" s="42" t="s">
        <v>1555</v>
      </c>
      <c r="B321" s="173"/>
      <c r="C321" s="174" t="s">
        <v>12</v>
      </c>
      <c r="D321" s="78" t="s">
        <v>2673</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hidden="1" customHeight="1" x14ac:dyDescent="0.15">
      <c r="A322" s="43" t="s">
        <v>1556</v>
      </c>
      <c r="B322" s="169"/>
      <c r="C322" s="170" t="s">
        <v>12</v>
      </c>
      <c r="D322" s="83" t="s">
        <v>2683</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hidden="1"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hidden="1" customHeight="1" x14ac:dyDescent="0.15">
      <c r="A324" s="43" t="s">
        <v>1557</v>
      </c>
      <c r="B324" s="169"/>
      <c r="C324" s="170" t="s">
        <v>12</v>
      </c>
      <c r="D324" s="83" t="s">
        <v>2673</v>
      </c>
      <c r="E324" s="83" t="s">
        <v>2469</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hidden="1" customHeight="1" x14ac:dyDescent="0.15">
      <c r="A325" s="42" t="s">
        <v>1558</v>
      </c>
      <c r="B325" s="173"/>
      <c r="C325" s="174" t="s">
        <v>12</v>
      </c>
      <c r="D325" s="78" t="s">
        <v>2683</v>
      </c>
      <c r="E325" s="78" t="s">
        <v>2469</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hidden="1"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hidden="1"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hidden="1" customHeight="1" x14ac:dyDescent="0.15">
      <c r="A328" s="43" t="s">
        <v>390</v>
      </c>
      <c r="B328" s="169"/>
      <c r="C328" s="170" t="s">
        <v>12</v>
      </c>
      <c r="D328" s="83" t="s">
        <v>2673</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hidden="1"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hidden="1" customHeight="1" x14ac:dyDescent="0.15">
      <c r="A330" s="43" t="s">
        <v>1560</v>
      </c>
      <c r="B330" s="169"/>
      <c r="C330" s="170" t="s">
        <v>12</v>
      </c>
      <c r="D330" s="83" t="s">
        <v>2330</v>
      </c>
      <c r="E330" s="83" t="s">
        <v>2470</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hidden="1"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hidden="1"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hidden="1" customHeight="1" x14ac:dyDescent="0.15">
      <c r="A333" s="42" t="s">
        <v>1563</v>
      </c>
      <c r="B333" s="173"/>
      <c r="C333" s="174" t="s">
        <v>12</v>
      </c>
      <c r="D333" s="78" t="s">
        <v>50</v>
      </c>
      <c r="E333" s="78" t="s">
        <v>2471</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hidden="1"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hidden="1" customHeight="1" x14ac:dyDescent="0.15">
      <c r="A335" s="42" t="s">
        <v>1565</v>
      </c>
      <c r="B335" s="173"/>
      <c r="C335" s="174" t="s">
        <v>12</v>
      </c>
      <c r="D335" s="78" t="s">
        <v>50</v>
      </c>
      <c r="E335" s="78" t="s">
        <v>2472</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hidden="1"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hidden="1" customHeight="1" x14ac:dyDescent="0.15">
      <c r="A337" s="42" t="s">
        <v>1567</v>
      </c>
      <c r="B337" s="173"/>
      <c r="C337" s="174" t="s">
        <v>12</v>
      </c>
      <c r="D337" s="78" t="s">
        <v>2673</v>
      </c>
      <c r="E337" s="78" t="s">
        <v>2473</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hidden="1" customHeight="1" x14ac:dyDescent="0.15">
      <c r="A338" s="43" t="s">
        <v>1568</v>
      </c>
      <c r="B338" s="169"/>
      <c r="C338" s="170" t="s">
        <v>12</v>
      </c>
      <c r="D338" s="83" t="s">
        <v>2673</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hidden="1"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hidden="1"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hidden="1"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hidden="1"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hidden="1" customHeight="1" x14ac:dyDescent="0.15">
      <c r="A343" s="42" t="s">
        <v>1573</v>
      </c>
      <c r="B343" s="173"/>
      <c r="C343" s="174" t="s">
        <v>12</v>
      </c>
      <c r="D343" s="78" t="s">
        <v>2673</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hidden="1" customHeight="1" x14ac:dyDescent="0.15">
      <c r="A344" s="43" t="s">
        <v>433</v>
      </c>
      <c r="B344" s="169"/>
      <c r="C344" s="170" t="s">
        <v>12</v>
      </c>
      <c r="D344" s="83" t="s">
        <v>2673</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hidden="1" customHeight="1" x14ac:dyDescent="0.15">
      <c r="A345" s="42" t="s">
        <v>1574</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hidden="1"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hidden="1"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hidden="1"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hidden="1"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hidden="1" customHeight="1" x14ac:dyDescent="0.15">
      <c r="A350" s="43" t="s">
        <v>1576</v>
      </c>
      <c r="B350" s="169"/>
      <c r="C350" s="170" t="s">
        <v>12</v>
      </c>
      <c r="D350" s="83" t="s">
        <v>50</v>
      </c>
      <c r="E350" s="83" t="s">
        <v>2474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hidden="1" customHeight="1" x14ac:dyDescent="0.15">
      <c r="A351" s="42" t="s">
        <v>1577</v>
      </c>
      <c r="B351" s="173"/>
      <c r="C351" s="174" t="s">
        <v>12</v>
      </c>
      <c r="D351" s="78" t="s">
        <v>50</v>
      </c>
      <c r="E351" s="78" t="s">
        <v>2474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hidden="1"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hidden="1"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hidden="1" customHeight="1" x14ac:dyDescent="0.15">
      <c r="A354" s="43" t="s">
        <v>1580</v>
      </c>
      <c r="B354" s="169"/>
      <c r="C354" s="170" t="s">
        <v>12</v>
      </c>
      <c r="D354" s="83" t="s">
        <v>2594</v>
      </c>
      <c r="E354" s="83" t="s">
        <v>2650</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hidden="1" customHeight="1" x14ac:dyDescent="0.15">
      <c r="A355" s="42" t="s">
        <v>1581</v>
      </c>
      <c r="B355" s="173"/>
      <c r="C355" s="174" t="s">
        <v>12</v>
      </c>
      <c r="D355" s="78" t="s">
        <v>2594</v>
      </c>
      <c r="E355" s="78" t="s">
        <v>2475</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hidden="1" customHeight="1" x14ac:dyDescent="0.15">
      <c r="A356" s="43" t="s">
        <v>1582</v>
      </c>
      <c r="B356" s="169"/>
      <c r="C356" s="170" t="s">
        <v>12</v>
      </c>
      <c r="D356" s="83" t="s">
        <v>2594</v>
      </c>
      <c r="E356" s="83" t="s">
        <v>2476</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2700</v>
      </c>
      <c r="E357" s="78" t="s">
        <v>2477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2700</v>
      </c>
      <c r="E361" s="78" t="s">
        <v>2478</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2700</v>
      </c>
      <c r="E362" s="83" t="s">
        <v>2478</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2700</v>
      </c>
      <c r="E363" s="78" t="s">
        <v>2478</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2701</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2700</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hidden="1"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hidden="1" customHeight="1" x14ac:dyDescent="0.15">
      <c r="A369" s="42" t="s">
        <v>1593</v>
      </c>
      <c r="B369" s="173"/>
      <c r="C369" s="174" t="s">
        <v>12</v>
      </c>
      <c r="D369" s="78" t="s">
        <v>52</v>
      </c>
      <c r="E369" s="78" t="s">
        <v>2479</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hidden="1" customHeight="1" x14ac:dyDescent="0.15">
      <c r="A370" s="43" t="s">
        <v>1594</v>
      </c>
      <c r="B370" s="169"/>
      <c r="C370" s="170" t="s">
        <v>12</v>
      </c>
      <c r="D370" s="83" t="s">
        <v>52</v>
      </c>
      <c r="E370" s="83" t="s">
        <v>2480</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hidden="1" customHeight="1" x14ac:dyDescent="0.15">
      <c r="A371" s="42" t="s">
        <v>1595</v>
      </c>
      <c r="B371" s="173"/>
      <c r="C371" s="174" t="s">
        <v>12</v>
      </c>
      <c r="D371" s="78" t="s">
        <v>52</v>
      </c>
      <c r="E371" s="78" t="s">
        <v>2480</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hidden="1" customHeight="1" x14ac:dyDescent="0.15">
      <c r="A372" s="43" t="s">
        <v>1596</v>
      </c>
      <c r="B372" s="169"/>
      <c r="C372" s="170" t="s">
        <v>12</v>
      </c>
      <c r="D372" s="83" t="s">
        <v>52</v>
      </c>
      <c r="E372" s="83" t="s">
        <v>2481</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hidden="1" customHeight="1" x14ac:dyDescent="0.15">
      <c r="A373" s="42" t="s">
        <v>1597</v>
      </c>
      <c r="B373" s="173"/>
      <c r="C373" s="174" t="s">
        <v>12</v>
      </c>
      <c r="D373" s="78" t="s">
        <v>52</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hidden="1"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hidden="1" customHeight="1" x14ac:dyDescent="0.15">
      <c r="A375" s="42" t="s">
        <v>1599</v>
      </c>
      <c r="B375" s="173"/>
      <c r="C375" s="174" t="s">
        <v>12</v>
      </c>
      <c r="D375" s="78" t="s">
        <v>192</v>
      </c>
      <c r="E375" s="78" t="s">
        <v>2482</v>
      </c>
      <c r="F375" s="78" t="s">
        <v>2327</v>
      </c>
      <c r="G375" s="78" t="s">
        <v>426</v>
      </c>
      <c r="H375" s="175">
        <f>INVENTARIO[[#This Row],[Precio Final]]</f>
        <v>15</v>
      </c>
      <c r="I375" s="78">
        <f t="shared" si="36"/>
        <v>17.333333333333332</v>
      </c>
      <c r="J375" s="78">
        <v>2</v>
      </c>
      <c r="K375" s="110">
        <f>SUMIFS(VENTAS[Cantidad],VENTAS[Código del producto Vendido],INVENTARIO[[#This Row],[Code]])</f>
        <v>1</v>
      </c>
      <c r="L375" s="120">
        <f>INVENTARIO[[#This Row],[Entradas]]-INVENTARIO[[#This Row],[Salidas]]</f>
        <v>1</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hidden="1"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hidden="1"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hidden="1"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hidden="1"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hidden="1" customHeight="1" x14ac:dyDescent="0.15">
      <c r="A380" s="43" t="s">
        <v>1603</v>
      </c>
      <c r="B380" s="169"/>
      <c r="C380" s="170" t="s">
        <v>12</v>
      </c>
      <c r="D380" s="83" t="s">
        <v>2703</v>
      </c>
      <c r="E380" s="83" t="s">
        <v>2483</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hidden="1" customHeight="1" x14ac:dyDescent="0.15">
      <c r="A381" s="42" t="s">
        <v>1604</v>
      </c>
      <c r="B381" s="173"/>
      <c r="C381" s="174" t="s">
        <v>12</v>
      </c>
      <c r="D381" s="78" t="s">
        <v>2705</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hidden="1" customHeight="1" x14ac:dyDescent="0.15">
      <c r="A382" s="43" t="s">
        <v>1605</v>
      </c>
      <c r="B382" s="169"/>
      <c r="C382" s="170" t="s">
        <v>12</v>
      </c>
      <c r="D382" s="83" t="s">
        <v>2708</v>
      </c>
      <c r="E382" s="83" t="s">
        <v>2484</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hidden="1"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hidden="1"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hidden="1" customHeight="1" x14ac:dyDescent="0.15">
      <c r="A385" s="42" t="s">
        <v>1608</v>
      </c>
      <c r="B385" s="173"/>
      <c r="C385" s="174" t="s">
        <v>12</v>
      </c>
      <c r="D385" s="78" t="s">
        <v>415</v>
      </c>
      <c r="E385" s="78" t="s">
        <v>2657</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c r="AA385" s="20">
        <f>INVENTARIO[[#This Row],[Costo total]]*INVENTARIO[[#This Row],[Entradas]]</f>
        <v>23.5</v>
      </c>
      <c r="AB385" s="172">
        <f>INVENTARIO[[#This Row],[Stock Actual]]*INVENTARIO[[#This Row],[Costo total]]</f>
        <v>15.666666666666666</v>
      </c>
    </row>
    <row r="386" spans="1:28" ht="55" hidden="1" customHeight="1" x14ac:dyDescent="0.15">
      <c r="A386" s="43" t="s">
        <v>1609</v>
      </c>
      <c r="B386" s="169"/>
      <c r="C386" s="170" t="s">
        <v>12</v>
      </c>
      <c r="D386" s="83" t="s">
        <v>2707</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hidden="1" customHeight="1" x14ac:dyDescent="0.15">
      <c r="A387" s="42" t="s">
        <v>1610</v>
      </c>
      <c r="B387" s="173"/>
      <c r="C387" s="174" t="s">
        <v>12</v>
      </c>
      <c r="D387" s="78" t="s">
        <v>52</v>
      </c>
      <c r="E387" s="78" t="s">
        <v>813</v>
      </c>
      <c r="F387" s="78" t="s">
        <v>695</v>
      </c>
      <c r="G387" s="78" t="s">
        <v>164</v>
      </c>
      <c r="H387" s="175">
        <f>INVENTARIO[[#This Row],[Precio Final]]</f>
        <v>10</v>
      </c>
      <c r="I387" s="78">
        <f t="shared" si="36"/>
        <v>9.3333333333333339</v>
      </c>
      <c r="J387" s="78">
        <v>1</v>
      </c>
      <c r="K387" s="110">
        <v>1</v>
      </c>
      <c r="L387" s="120">
        <f>INVENTARIO[[#This Row],[Entradas]]-INVENTARIO[[#This Row],[Salidas]]</f>
        <v>0</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3.7777777777777777</v>
      </c>
      <c r="Y387" s="42"/>
      <c r="Z387" s="20"/>
      <c r="AA387" s="20">
        <f>INVENTARIO[[#This Row],[Costo total]]*INVENTARIO[[#This Row],[Entradas]]</f>
        <v>6.2222222222222223</v>
      </c>
      <c r="AB387" s="172">
        <f>INVENTARIO[[#This Row],[Stock Actual]]*INVENTARIO[[#This Row],[Costo total]]</f>
        <v>0</v>
      </c>
    </row>
    <row r="388" spans="1:28" ht="55" hidden="1" customHeight="1" x14ac:dyDescent="0.15">
      <c r="A388" s="43" t="s">
        <v>1611</v>
      </c>
      <c r="B388" s="169"/>
      <c r="C388" s="170" t="s">
        <v>12</v>
      </c>
      <c r="D388" s="83" t="s">
        <v>2714</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hidden="1" customHeight="1" x14ac:dyDescent="0.15">
      <c r="A389" s="42" t="s">
        <v>1613</v>
      </c>
      <c r="B389" s="173"/>
      <c r="C389" s="174" t="s">
        <v>12</v>
      </c>
      <c r="D389" s="78" t="s">
        <v>52</v>
      </c>
      <c r="E389" s="78" t="s">
        <v>815</v>
      </c>
      <c r="F389" s="78" t="s">
        <v>695</v>
      </c>
      <c r="G389" s="78" t="s">
        <v>164</v>
      </c>
      <c r="H389" s="175">
        <f>INVENTARIO[[#This Row],[Precio Final]]</f>
        <v>14</v>
      </c>
      <c r="I389" s="78">
        <f t="shared" si="36"/>
        <v>12</v>
      </c>
      <c r="J389" s="78">
        <v>1</v>
      </c>
      <c r="K389" s="110">
        <v>1</v>
      </c>
      <c r="L389" s="120">
        <f>INVENTARIO[[#This Row],[Entradas]]-INVENTARIO[[#This Row],[Salidas]]</f>
        <v>0</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6</v>
      </c>
      <c r="Y389" s="42"/>
      <c r="Z389" s="20"/>
      <c r="AA389" s="20">
        <f>INVENTARIO[[#This Row],[Costo total]]*INVENTARIO[[#This Row],[Entradas]]</f>
        <v>8</v>
      </c>
      <c r="AB389" s="172">
        <f>INVENTARIO[[#This Row],[Stock Actual]]*INVENTARIO[[#This Row],[Costo total]]</f>
        <v>0</v>
      </c>
    </row>
    <row r="390" spans="1:28" ht="55" hidden="1" customHeight="1" x14ac:dyDescent="0.15">
      <c r="A390" s="43" t="s">
        <v>1614</v>
      </c>
      <c r="B390" s="169"/>
      <c r="C390" s="170" t="s">
        <v>12</v>
      </c>
      <c r="D390" s="83" t="s">
        <v>2713</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hidden="1"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hidden="1" customHeight="1" x14ac:dyDescent="0.15">
      <c r="A392" s="43" t="s">
        <v>1615</v>
      </c>
      <c r="B392" s="169"/>
      <c r="C392" s="170" t="s">
        <v>12</v>
      </c>
      <c r="D392" s="83" t="s">
        <v>2680</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hidden="1" customHeight="1" x14ac:dyDescent="0.15">
      <c r="A393" s="42" t="s">
        <v>1616</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hidden="1" customHeight="1" x14ac:dyDescent="0.15">
      <c r="A394" s="43" t="s">
        <v>1617</v>
      </c>
      <c r="B394" s="169"/>
      <c r="C394" s="170" t="s">
        <v>12</v>
      </c>
      <c r="D394" s="83" t="s">
        <v>2708</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hidden="1" customHeight="1" x14ac:dyDescent="0.15">
      <c r="A395" s="42" t="s">
        <v>1618</v>
      </c>
      <c r="B395" s="173"/>
      <c r="C395" s="174" t="s">
        <v>12</v>
      </c>
      <c r="D395" s="78" t="s">
        <v>208</v>
      </c>
      <c r="E395" s="78" t="s">
        <v>2485</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hidden="1"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hidden="1" customHeight="1" x14ac:dyDescent="0.15">
      <c r="A397" s="42" t="s">
        <v>1620</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hidden="1"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hidden="1" customHeight="1" x14ac:dyDescent="0.15">
      <c r="A399" s="42" t="s">
        <v>1622</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hidden="1" customHeight="1" x14ac:dyDescent="0.15">
      <c r="A400" s="43" t="s">
        <v>1623</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hidden="1" customHeight="1" x14ac:dyDescent="0.15">
      <c r="A401" s="42" t="s">
        <v>1624</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hidden="1" customHeight="1" x14ac:dyDescent="0.15">
      <c r="A402" s="43" t="s">
        <v>1625</v>
      </c>
      <c r="B402" s="169"/>
      <c r="C402" s="170" t="s">
        <v>12</v>
      </c>
      <c r="D402" s="83" t="s">
        <v>2681</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hidden="1"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hidden="1"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hidden="1"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hidden="1" customHeight="1" x14ac:dyDescent="0.15">
      <c r="A406" s="43" t="s">
        <v>1628</v>
      </c>
      <c r="B406" s="169"/>
      <c r="C406" s="170" t="s">
        <v>12</v>
      </c>
      <c r="D406" s="83" t="s">
        <v>2685</v>
      </c>
      <c r="E406" s="83" t="s">
        <v>669</v>
      </c>
      <c r="F406" s="83" t="s">
        <v>2327</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hidden="1"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hidden="1" customHeight="1" x14ac:dyDescent="0.15">
      <c r="A408" s="43" t="s">
        <v>1630</v>
      </c>
      <c r="B408" s="169"/>
      <c r="C408" s="170" t="s">
        <v>12</v>
      </c>
      <c r="D408" s="83" t="s">
        <v>50</v>
      </c>
      <c r="E408" s="83" t="s">
        <v>2486</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hidden="1"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hidden="1" customHeight="1" x14ac:dyDescent="0.15">
      <c r="A410" s="43" t="s">
        <v>1632</v>
      </c>
      <c r="B410" s="169"/>
      <c r="C410" s="170" t="s">
        <v>12</v>
      </c>
      <c r="D410" s="83" t="s">
        <v>415</v>
      </c>
      <c r="E410" s="83" t="s">
        <v>2487</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hidden="1" customHeight="1" x14ac:dyDescent="0.15">
      <c r="A411" s="42" t="s">
        <v>1633</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hidden="1" customHeight="1" x14ac:dyDescent="0.15">
      <c r="A412" s="43" t="s">
        <v>1634</v>
      </c>
      <c r="B412" s="169"/>
      <c r="C412" s="170" t="s">
        <v>12</v>
      </c>
      <c r="D412" s="83" t="s">
        <v>2680</v>
      </c>
      <c r="E412" s="83" t="s">
        <v>2488</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2868</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hidden="1" customHeight="1" x14ac:dyDescent="0.15">
      <c r="A414" s="43" t="s">
        <v>1636</v>
      </c>
      <c r="B414" s="169"/>
      <c r="C414" s="170" t="s">
        <v>12</v>
      </c>
      <c r="D414" s="83" t="s">
        <v>1209</v>
      </c>
      <c r="E414" s="83" t="s">
        <v>2489</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hidden="1" customHeight="1" x14ac:dyDescent="0.15">
      <c r="A415" s="42" t="s">
        <v>1770</v>
      </c>
      <c r="B415" s="173"/>
      <c r="C415" s="174" t="s">
        <v>12</v>
      </c>
      <c r="D415" s="78" t="s">
        <v>2594</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2656</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hidden="1"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hidden="1" customHeight="1" x14ac:dyDescent="0.15">
      <c r="A418" s="43" t="s">
        <v>1637</v>
      </c>
      <c r="B418" s="169"/>
      <c r="C418" s="170" t="s">
        <v>12</v>
      </c>
      <c r="D418" s="83" t="s">
        <v>253</v>
      </c>
      <c r="E418" s="83" t="s">
        <v>2490</v>
      </c>
      <c r="F418" s="83" t="s">
        <v>2655</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hidden="1"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hidden="1"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hidden="1"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hidden="1"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hidden="1" customHeight="1" x14ac:dyDescent="0.15">
      <c r="A423" s="42" t="s">
        <v>1642</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hidden="1" customHeight="1" x14ac:dyDescent="0.15">
      <c r="A424" s="43" t="s">
        <v>1643</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hidden="1" customHeight="1" x14ac:dyDescent="0.15">
      <c r="A425" s="42" t="s">
        <v>1644</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hidden="1"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hidden="1"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hidden="1"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hidden="1" customHeight="1" x14ac:dyDescent="0.15">
      <c r="A429" s="42" t="s">
        <v>1647</v>
      </c>
      <c r="B429" s="173"/>
      <c r="C429" s="174" t="s">
        <v>12</v>
      </c>
      <c r="D429" s="78" t="s">
        <v>2682</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hidden="1"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hidden="1"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hidden="1"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hidden="1"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hidden="1" customHeight="1" x14ac:dyDescent="0.15">
      <c r="A434" s="43" t="s">
        <v>1653</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hidden="1"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hidden="1" customHeight="1" x14ac:dyDescent="0.15">
      <c r="A436" s="43" t="s">
        <v>1654</v>
      </c>
      <c r="B436" s="169"/>
      <c r="C436" s="170" t="s">
        <v>12</v>
      </c>
      <c r="D436" s="83" t="s">
        <v>2680</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c r="AA436" s="43">
        <f>INVENTARIO[[#This Row],[Costo total]]*INVENTARIO[[#This Row],[Entradas]]</f>
        <v>47.679545454545448</v>
      </c>
      <c r="AB436" s="172">
        <f>INVENTARIO[[#This Row],[Stock Actual]]*INVENTARIO[[#This Row],[Costo total]]</f>
        <v>15.893181818181816</v>
      </c>
    </row>
    <row r="437" spans="1:28" ht="55" hidden="1"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hidden="1" customHeight="1" x14ac:dyDescent="0.15">
      <c r="A438" s="43" t="s">
        <v>1655</v>
      </c>
      <c r="B438" s="169"/>
      <c r="C438" s="170" t="s">
        <v>12</v>
      </c>
      <c r="D438" s="83" t="s">
        <v>52</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hidden="1" customHeight="1" x14ac:dyDescent="0.15">
      <c r="A439" s="42" t="s">
        <v>1656</v>
      </c>
      <c r="B439" s="173"/>
      <c r="C439" s="174" t="s">
        <v>12</v>
      </c>
      <c r="D439" s="78" t="s">
        <v>50</v>
      </c>
      <c r="E439" s="78" t="s">
        <v>2491</v>
      </c>
      <c r="F439" s="78" t="s">
        <v>2492</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hidden="1" customHeight="1" x14ac:dyDescent="0.15">
      <c r="A440" s="43" t="s">
        <v>1657</v>
      </c>
      <c r="B440" s="169"/>
      <c r="C440" s="170" t="s">
        <v>12</v>
      </c>
      <c r="D440" s="83" t="s">
        <v>2682</v>
      </c>
      <c r="E440" s="83" t="s">
        <v>2506</v>
      </c>
      <c r="F440" s="83" t="s">
        <v>2493</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hidden="1"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hidden="1"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hidden="1"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hidden="1" customHeight="1" x14ac:dyDescent="0.15">
      <c r="A444" s="43" t="s">
        <v>1659</v>
      </c>
      <c r="B444" s="169"/>
      <c r="C444" s="170" t="s">
        <v>12</v>
      </c>
      <c r="D444" s="83" t="s">
        <v>2330</v>
      </c>
      <c r="E444" s="83" t="s">
        <v>2494</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hidden="1" customHeight="1" x14ac:dyDescent="0.15">
      <c r="A445" s="42" t="s">
        <v>1660</v>
      </c>
      <c r="B445" s="173"/>
      <c r="C445" s="174" t="s">
        <v>12</v>
      </c>
      <c r="D445" s="78" t="s">
        <v>2330</v>
      </c>
      <c r="E445" s="78" t="s">
        <v>2494</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hidden="1" customHeight="1" x14ac:dyDescent="0.15">
      <c r="A446" s="43" t="s">
        <v>1661</v>
      </c>
      <c r="B446" s="169"/>
      <c r="C446" s="170" t="s">
        <v>12</v>
      </c>
      <c r="D446" s="83" t="s">
        <v>2330</v>
      </c>
      <c r="E446" s="83" t="s">
        <v>2494</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hidden="1" customHeight="1" x14ac:dyDescent="0.15">
      <c r="A447" s="42" t="s">
        <v>1651</v>
      </c>
      <c r="B447" s="173"/>
      <c r="C447" s="174" t="s">
        <v>12</v>
      </c>
      <c r="D447" s="78" t="s">
        <v>2681</v>
      </c>
      <c r="E447" s="78" t="s">
        <v>2494</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hidden="1"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hidden="1" customHeight="1" x14ac:dyDescent="0.15">
      <c r="A449" s="42" t="s">
        <v>1663</v>
      </c>
      <c r="B449" s="173"/>
      <c r="C449" s="174" t="s">
        <v>12</v>
      </c>
      <c r="D449" s="78" t="s">
        <v>415</v>
      </c>
      <c r="E449" s="78" t="s">
        <v>2495</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hidden="1" customHeight="1" x14ac:dyDescent="0.15">
      <c r="A450" s="42" t="s">
        <v>1664</v>
      </c>
      <c r="B450" s="173"/>
      <c r="C450" s="174" t="s">
        <v>12</v>
      </c>
      <c r="D450" s="78" t="s">
        <v>50</v>
      </c>
      <c r="E450" s="78" t="s">
        <v>2496</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hidden="1"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hidden="1"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hidden="1"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hidden="1" customHeight="1" x14ac:dyDescent="0.15">
      <c r="A454" s="43" t="s">
        <v>1667</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hidden="1" customHeight="1" x14ac:dyDescent="0.15">
      <c r="A455" s="42" t="s">
        <v>1668</v>
      </c>
      <c r="B455" s="173"/>
      <c r="C455" s="174" t="s">
        <v>12</v>
      </c>
      <c r="D455" s="78" t="s">
        <v>52</v>
      </c>
      <c r="E455" s="78" t="s">
        <v>2498</v>
      </c>
      <c r="F455" s="78" t="s">
        <v>2497</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1303</v>
      </c>
      <c r="Z455" s="20"/>
      <c r="AA455" s="20">
        <f>INVENTARIO[[#This Row],[Costo total]]*INVENTARIO[[#This Row],[Entradas]]</f>
        <v>7.2090909090909081</v>
      </c>
      <c r="AB455" s="172">
        <f>INVENTARIO[[#This Row],[Stock Actual]]*INVENTARIO[[#This Row],[Costo total]]</f>
        <v>7.2090909090909081</v>
      </c>
    </row>
    <row r="456" spans="1:28" ht="55" hidden="1"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hidden="1"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hidden="1"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hidden="1"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hidden="1"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hidden="1"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hidden="1" customHeight="1" x14ac:dyDescent="0.15">
      <c r="A462" s="43" t="s">
        <v>1672</v>
      </c>
      <c r="B462" s="169"/>
      <c r="C462" s="170" t="s">
        <v>12</v>
      </c>
      <c r="D462" s="83" t="s">
        <v>2330</v>
      </c>
      <c r="E462" s="83" t="s">
        <v>2499</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hidden="1"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hidden="1" customHeight="1" x14ac:dyDescent="0.15">
      <c r="A464" s="43" t="s">
        <v>1674</v>
      </c>
      <c r="B464" s="169"/>
      <c r="C464" s="170" t="s">
        <v>12</v>
      </c>
      <c r="D464" s="83" t="s">
        <v>2681</v>
      </c>
      <c r="E464" s="83" t="s">
        <v>2499</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hidden="1" customHeight="1" x14ac:dyDescent="0.15">
      <c r="A465" s="42" t="s">
        <v>1675</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hidden="1" customHeight="1" x14ac:dyDescent="0.15">
      <c r="A466" s="43" t="s">
        <v>1676</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hidden="1" customHeight="1" x14ac:dyDescent="0.15">
      <c r="A467" s="42" t="s">
        <v>1677</v>
      </c>
      <c r="B467" s="173"/>
      <c r="C467" s="174" t="s">
        <v>12</v>
      </c>
      <c r="D467" s="78" t="s">
        <v>52</v>
      </c>
      <c r="E467" s="78" t="s">
        <v>2500</v>
      </c>
      <c r="F467" s="78" t="s">
        <v>2501</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hidden="1"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hidden="1" customHeight="1" x14ac:dyDescent="0.15">
      <c r="A469" s="42" t="s">
        <v>1679</v>
      </c>
      <c r="B469" s="173"/>
      <c r="C469" s="174" t="s">
        <v>12</v>
      </c>
      <c r="D469" s="78" t="s">
        <v>2680</v>
      </c>
      <c r="E469" s="78" t="s">
        <v>2502</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hidden="1"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hidden="1"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hidden="1" customHeight="1" x14ac:dyDescent="0.15">
      <c r="A472" s="43" t="s">
        <v>1681</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hidden="1"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hidden="1"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hidden="1"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hidden="1" customHeight="1" x14ac:dyDescent="0.15">
      <c r="A476" s="43" t="s">
        <v>1683</v>
      </c>
      <c r="B476" s="169"/>
      <c r="C476" s="170" t="s">
        <v>12</v>
      </c>
      <c r="D476" s="83" t="s">
        <v>2682</v>
      </c>
      <c r="E476" s="83" t="s">
        <v>2503</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hidden="1" customHeight="1" x14ac:dyDescent="0.15">
      <c r="A477" s="42" t="s">
        <v>1684</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hidden="1" customHeight="1" x14ac:dyDescent="0.15">
      <c r="A478" s="43" t="s">
        <v>1685</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hidden="1" customHeight="1" x14ac:dyDescent="0.15">
      <c r="A479" s="42" t="s">
        <v>1686</v>
      </c>
      <c r="B479" s="173"/>
      <c r="C479" s="174" t="s">
        <v>12</v>
      </c>
      <c r="D479" s="78" t="s">
        <v>52</v>
      </c>
      <c r="E479" s="78" t="s">
        <v>2498</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hidden="1"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hidden="1" customHeight="1" x14ac:dyDescent="0.15">
      <c r="A481" s="42" t="s">
        <v>1687</v>
      </c>
      <c r="B481" s="173"/>
      <c r="C481" s="174" t="s">
        <v>12</v>
      </c>
      <c r="D481" s="78" t="s">
        <v>52</v>
      </c>
      <c r="E481" s="78" t="s">
        <v>2504</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hidden="1" customHeight="1" x14ac:dyDescent="0.15">
      <c r="A482" s="43" t="s">
        <v>1688</v>
      </c>
      <c r="B482" s="169"/>
      <c r="C482" s="170" t="s">
        <v>12</v>
      </c>
      <c r="D482" s="83" t="s">
        <v>52</v>
      </c>
      <c r="E482" s="83" t="s">
        <v>2504</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hidden="1" customHeight="1" x14ac:dyDescent="0.15">
      <c r="A483" s="42" t="s">
        <v>1689</v>
      </c>
      <c r="B483" s="173"/>
      <c r="C483" s="174" t="s">
        <v>12</v>
      </c>
      <c r="D483" s="78" t="s">
        <v>52</v>
      </c>
      <c r="E483" s="78" t="s">
        <v>2505</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hidden="1" customHeight="1" x14ac:dyDescent="0.15">
      <c r="A484" s="43" t="s">
        <v>1690</v>
      </c>
      <c r="B484" s="169"/>
      <c r="C484" s="170" t="s">
        <v>12</v>
      </c>
      <c r="D484" s="83" t="s">
        <v>50</v>
      </c>
      <c r="E484" s="83" t="s">
        <v>2506</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hidden="1" customHeight="1" x14ac:dyDescent="0.15">
      <c r="A485" s="42" t="s">
        <v>1691</v>
      </c>
      <c r="B485" s="173"/>
      <c r="C485" s="174" t="s">
        <v>12</v>
      </c>
      <c r="D485" s="78" t="s">
        <v>50</v>
      </c>
      <c r="E485" s="78" t="s">
        <v>2506</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hidden="1"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hidden="1" customHeight="1" x14ac:dyDescent="0.15">
      <c r="A487" s="42" t="s">
        <v>1693</v>
      </c>
      <c r="B487" s="173"/>
      <c r="C487" s="174" t="s">
        <v>12</v>
      </c>
      <c r="D487" s="78" t="s">
        <v>2682</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hidden="1" customHeight="1" x14ac:dyDescent="0.15">
      <c r="A488" s="43" t="s">
        <v>1694</v>
      </c>
      <c r="B488" s="169"/>
      <c r="C488" s="170" t="s">
        <v>12</v>
      </c>
      <c r="D488" s="83" t="s">
        <v>2682</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hidden="1"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hidden="1"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hidden="1"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hidden="1" customHeight="1" x14ac:dyDescent="0.15">
      <c r="A492" s="43" t="s">
        <v>1697</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hidden="1" customHeight="1" x14ac:dyDescent="0.15">
      <c r="A493" s="42" t="s">
        <v>1698</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hidden="1" customHeight="1" x14ac:dyDescent="0.15">
      <c r="A494" s="43" t="s">
        <v>1699</v>
      </c>
      <c r="B494" s="169"/>
      <c r="C494" s="170" t="s">
        <v>12</v>
      </c>
      <c r="D494" s="83" t="s">
        <v>2330</v>
      </c>
      <c r="E494" s="83" t="s">
        <v>2507</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hidden="1"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hidden="1"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hidden="1" customHeight="1" x14ac:dyDescent="0.15">
      <c r="A497" s="42" t="s">
        <v>1701</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hidden="1" customHeight="1" x14ac:dyDescent="0.15">
      <c r="A498" s="43" t="s">
        <v>1702</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hidden="1"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hidden="1" customHeight="1" x14ac:dyDescent="0.15">
      <c r="A500" s="43" t="s">
        <v>1703</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hidden="1"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hidden="1"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hidden="1"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hidden="1"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hidden="1" customHeight="1" x14ac:dyDescent="0.15">
      <c r="A505" s="42" t="s">
        <v>1708</v>
      </c>
      <c r="B505" s="173"/>
      <c r="C505" s="174" t="s">
        <v>12</v>
      </c>
      <c r="D505" s="78" t="s">
        <v>2330</v>
      </c>
      <c r="E505" s="78" t="s">
        <v>2508</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hidden="1"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hidden="1"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hidden="1"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hidden="1"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hidden="1"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hidden="1"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hidden="1"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hidden="1"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hidden="1" customHeight="1" x14ac:dyDescent="0.15">
      <c r="A514" s="43" t="s">
        <v>1715</v>
      </c>
      <c r="B514" s="169"/>
      <c r="C514" s="170" t="s">
        <v>12</v>
      </c>
      <c r="D514" s="83" t="s">
        <v>50</v>
      </c>
      <c r="E514" s="83" t="s">
        <v>2509</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hidden="1" customHeight="1" x14ac:dyDescent="0.15">
      <c r="A515" s="42" t="s">
        <v>1716</v>
      </c>
      <c r="B515" s="173"/>
      <c r="C515" s="174" t="s">
        <v>12</v>
      </c>
      <c r="D515" s="78" t="s">
        <v>50</v>
      </c>
      <c r="E515" s="78" t="s">
        <v>2509</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hidden="1" customHeight="1" x14ac:dyDescent="0.15">
      <c r="A516" s="43" t="s">
        <v>1717</v>
      </c>
      <c r="B516" s="169"/>
      <c r="C516" s="170" t="s">
        <v>12</v>
      </c>
      <c r="D516" s="83" t="s">
        <v>2682</v>
      </c>
      <c r="E516" s="83" t="s">
        <v>2509</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hidden="1" customHeight="1" x14ac:dyDescent="0.15">
      <c r="A517" s="42" t="s">
        <v>1718</v>
      </c>
      <c r="B517" s="173"/>
      <c r="C517" s="174" t="s">
        <v>12</v>
      </c>
      <c r="D517" s="78" t="s">
        <v>2330</v>
      </c>
      <c r="E517" s="78" t="s">
        <v>2510</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hidden="1" customHeight="1" x14ac:dyDescent="0.15">
      <c r="A518" s="43" t="s">
        <v>1719</v>
      </c>
      <c r="B518" s="169"/>
      <c r="C518" s="170" t="s">
        <v>12</v>
      </c>
      <c r="D518" s="83" t="s">
        <v>52</v>
      </c>
      <c r="E518" s="83" t="s">
        <v>2511</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hidden="1"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hidden="1" customHeight="1" x14ac:dyDescent="0.15">
      <c r="A520" s="43" t="s">
        <v>1722</v>
      </c>
      <c r="B520" s="169"/>
      <c r="C520" s="170" t="s">
        <v>12</v>
      </c>
      <c r="D520" s="83" t="s">
        <v>52</v>
      </c>
      <c r="E520" s="83" t="s">
        <v>2512</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hidden="1" customHeight="1" x14ac:dyDescent="0.15">
      <c r="A521" s="42" t="s">
        <v>1759</v>
      </c>
      <c r="B521" s="173"/>
      <c r="C521" s="174" t="s">
        <v>12</v>
      </c>
      <c r="D521" s="78" t="s">
        <v>52</v>
      </c>
      <c r="E521" s="78" t="s">
        <v>2513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hidden="1"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hidden="1"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hidden="1" customHeight="1" x14ac:dyDescent="0.15">
      <c r="A524" s="43" t="s">
        <v>1307</v>
      </c>
      <c r="B524" s="169"/>
      <c r="C524" s="170" t="s">
        <v>12</v>
      </c>
      <c r="D524" s="83" t="s">
        <v>52</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hidden="1" customHeight="1" x14ac:dyDescent="0.15">
      <c r="A525" s="42" t="s">
        <v>1308</v>
      </c>
      <c r="B525" s="173"/>
      <c r="C525" s="174" t="s">
        <v>12</v>
      </c>
      <c r="D525" s="78" t="s">
        <v>52</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hidden="1"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hidden="1"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hidden="1"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hidden="1"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hidden="1"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hidden="1"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hidden="1"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hidden="1" customHeight="1" x14ac:dyDescent="0.15">
      <c r="A533" s="42" t="s">
        <v>1725</v>
      </c>
      <c r="B533" s="173"/>
      <c r="C533" s="174" t="s">
        <v>12</v>
      </c>
      <c r="D533" s="78" t="s">
        <v>415</v>
      </c>
      <c r="E533" s="78" t="s">
        <v>2514</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hidden="1"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hidden="1"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hidden="1"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hidden="1"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hidden="1"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hidden="1"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2868</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2868</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hidden="1"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hidden="1"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hidden="1"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hidden="1"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hidden="1"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hidden="1"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hidden="1" customHeight="1" x14ac:dyDescent="0.15">
      <c r="A549" s="42" t="s">
        <v>1740</v>
      </c>
      <c r="B549" s="173"/>
      <c r="C549" s="174" t="s">
        <v>12</v>
      </c>
      <c r="D549" s="78" t="s">
        <v>2686</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hidden="1"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hidden="1"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hidden="1"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hidden="1"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2868</v>
      </c>
      <c r="E554" s="83" t="s">
        <v>2411</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hidden="1" customHeight="1" x14ac:dyDescent="0.15">
      <c r="A555" s="42" t="s">
        <v>1746</v>
      </c>
      <c r="B555" s="173"/>
      <c r="C555" s="174" t="s">
        <v>12</v>
      </c>
      <c r="D555" s="78" t="s">
        <v>52</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hidden="1" customHeight="1" x14ac:dyDescent="0.15">
      <c r="A556" s="43" t="s">
        <v>1747</v>
      </c>
      <c r="B556" s="169"/>
      <c r="C556" s="170" t="s">
        <v>12</v>
      </c>
      <c r="D556" s="83" t="s">
        <v>52</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hidden="1" customHeight="1" x14ac:dyDescent="0.15">
      <c r="A557" s="42" t="s">
        <v>1748</v>
      </c>
      <c r="B557" s="173"/>
      <c r="C557" s="174" t="s">
        <v>12</v>
      </c>
      <c r="D557" s="78" t="s">
        <v>50</v>
      </c>
      <c r="E557" s="78" t="s">
        <v>2515</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hidden="1"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hidden="1"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hidden="1"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hidden="1"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hidden="1"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hidden="1" customHeight="1" x14ac:dyDescent="0.15">
      <c r="A563" s="42" t="s">
        <v>1754</v>
      </c>
      <c r="B563" s="173"/>
      <c r="C563" s="174" t="s">
        <v>12</v>
      </c>
      <c r="D563" s="78" t="s">
        <v>415</v>
      </c>
      <c r="E563" s="78" t="s">
        <v>2516</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hidden="1" customHeight="1" x14ac:dyDescent="0.15">
      <c r="A564" s="43" t="s">
        <v>1755</v>
      </c>
      <c r="B564" s="169"/>
      <c r="C564" s="170" t="s">
        <v>12</v>
      </c>
      <c r="D564" s="83" t="s">
        <v>2594</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hidden="1" customHeight="1" x14ac:dyDescent="0.15">
      <c r="A565" s="42" t="s">
        <v>1756</v>
      </c>
      <c r="B565" s="173"/>
      <c r="C565" s="174" t="s">
        <v>12</v>
      </c>
      <c r="D565" s="78" t="s">
        <v>2594</v>
      </c>
      <c r="E565" s="78" t="s">
        <v>2517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hidden="1" customHeight="1" x14ac:dyDescent="0.15">
      <c r="A566" s="43" t="s">
        <v>1757</v>
      </c>
      <c r="B566" s="169"/>
      <c r="C566" s="170" t="s">
        <v>12</v>
      </c>
      <c r="D566" s="83" t="s">
        <v>2594</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2868</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hidden="1" customHeight="1" x14ac:dyDescent="0.15">
      <c r="A569" s="42" t="s">
        <v>1777</v>
      </c>
      <c r="B569" s="173"/>
      <c r="C569" s="174" t="s">
        <v>12</v>
      </c>
      <c r="D569" s="78" t="s">
        <v>52</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hidden="1" customHeight="1" x14ac:dyDescent="0.15">
      <c r="A570" s="43" t="s">
        <v>1778</v>
      </c>
      <c r="B570" s="169"/>
      <c r="C570" s="170" t="s">
        <v>12</v>
      </c>
      <c r="D570" s="83" t="s">
        <v>52</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hidden="1" customHeight="1" x14ac:dyDescent="0.15">
      <c r="A571" s="42" t="s">
        <v>1794</v>
      </c>
      <c r="B571" s="173"/>
      <c r="C571" s="174" t="s">
        <v>12</v>
      </c>
      <c r="D571" s="78" t="s">
        <v>52</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hidden="1"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hidden="1"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hidden="1" customHeight="1" x14ac:dyDescent="0.15">
      <c r="A574" s="43" t="s">
        <v>1799</v>
      </c>
      <c r="B574" s="169"/>
      <c r="C574" s="170" t="s">
        <v>12</v>
      </c>
      <c r="D574" s="83" t="s">
        <v>2330</v>
      </c>
      <c r="E574" s="83" t="s">
        <v>2518</v>
      </c>
      <c r="F574" s="83" t="s">
        <v>2662</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hidden="1" customHeight="1" x14ac:dyDescent="0.15">
      <c r="A575" s="42" t="s">
        <v>1800</v>
      </c>
      <c r="B575" s="173"/>
      <c r="C575" s="174" t="s">
        <v>12</v>
      </c>
      <c r="D575" s="78" t="s">
        <v>2330</v>
      </c>
      <c r="E575" s="78" t="s">
        <v>2518</v>
      </c>
      <c r="F575" s="78" t="s">
        <v>2519</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hidden="1" customHeight="1" x14ac:dyDescent="0.15">
      <c r="A576" s="43" t="s">
        <v>1801</v>
      </c>
      <c r="B576" s="169"/>
      <c r="C576" s="170" t="s">
        <v>12</v>
      </c>
      <c r="D576" s="83" t="s">
        <v>52</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hidden="1" customHeight="1" x14ac:dyDescent="0.15">
      <c r="A577" s="42" t="s">
        <v>1803</v>
      </c>
      <c r="B577" s="173"/>
      <c r="C577" s="174" t="s">
        <v>12</v>
      </c>
      <c r="D577" s="78" t="s">
        <v>52</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hidden="1"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hidden="1"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hidden="1"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hidden="1"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hidden="1"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hidden="1"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hidden="1"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hidden="1"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hidden="1"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hidden="1" customHeight="1" x14ac:dyDescent="0.15">
      <c r="A587" s="42" t="s">
        <v>1817</v>
      </c>
      <c r="B587" s="173"/>
      <c r="C587" s="174" t="s">
        <v>12</v>
      </c>
      <c r="D587" s="78" t="s">
        <v>52</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hidden="1" customHeight="1" x14ac:dyDescent="0.15">
      <c r="A588" s="43" t="s">
        <v>1819</v>
      </c>
      <c r="B588" s="169"/>
      <c r="C588" s="170" t="s">
        <v>12</v>
      </c>
      <c r="D588" s="83" t="s">
        <v>52</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hidden="1" customHeight="1" x14ac:dyDescent="0.15">
      <c r="A589" s="42" t="s">
        <v>1820</v>
      </c>
      <c r="B589" s="173"/>
      <c r="C589" s="174" t="s">
        <v>12</v>
      </c>
      <c r="D589" s="78" t="s">
        <v>50</v>
      </c>
      <c r="E589" s="78" t="s">
        <v>2520</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hidden="1"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hidden="1"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hidden="1" customHeight="1" x14ac:dyDescent="0.15">
      <c r="A592" s="43" t="s">
        <v>1823</v>
      </c>
      <c r="B592" s="169"/>
      <c r="C592" s="170" t="s">
        <v>12</v>
      </c>
      <c r="D592" s="83" t="s">
        <v>53</v>
      </c>
      <c r="E592" s="83" t="s">
        <v>2663</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hidden="1"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hidden="1"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hidden="1" customHeight="1" x14ac:dyDescent="0.15">
      <c r="A595" s="42" t="s">
        <v>1828</v>
      </c>
      <c r="B595" s="173"/>
      <c r="C595" s="174" t="s">
        <v>12</v>
      </c>
      <c r="D595" s="78" t="s">
        <v>52</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hidden="1" customHeight="1" x14ac:dyDescent="0.15">
      <c r="A596" s="43" t="s">
        <v>1830</v>
      </c>
      <c r="B596" s="169"/>
      <c r="C596" s="170" t="s">
        <v>12</v>
      </c>
      <c r="D596" s="83" t="s">
        <v>52</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hidden="1" customHeight="1" x14ac:dyDescent="0.15">
      <c r="A597" s="42" t="s">
        <v>1831</v>
      </c>
      <c r="B597" s="173"/>
      <c r="C597" s="174" t="s">
        <v>12</v>
      </c>
      <c r="D597" s="78" t="s">
        <v>52</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hidden="1"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hidden="1"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hidden="1"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hidden="1" customHeight="1" x14ac:dyDescent="0.15">
      <c r="A601" s="42" t="s">
        <v>1835</v>
      </c>
      <c r="B601" s="173"/>
      <c r="C601" s="174" t="s">
        <v>12</v>
      </c>
      <c r="D601" s="78" t="s">
        <v>2330</v>
      </c>
      <c r="E601" s="78" t="s">
        <v>2521</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hidden="1"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hidden="1"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hidden="1"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hidden="1"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hidden="1"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hidden="1"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hidden="1" customHeight="1" x14ac:dyDescent="0.15">
      <c r="A608" s="43" t="s">
        <v>1844</v>
      </c>
      <c r="B608" s="169"/>
      <c r="C608" s="170" t="s">
        <v>12</v>
      </c>
      <c r="D608" s="83" t="s">
        <v>52</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hidden="1"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hidden="1"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hidden="1"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hidden="1"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hidden="1"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hidden="1"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hidden="1" customHeight="1" x14ac:dyDescent="0.15">
      <c r="A615" s="42" t="s">
        <v>1851</v>
      </c>
      <c r="B615" s="173"/>
      <c r="C615" s="174" t="s">
        <v>12</v>
      </c>
      <c r="D615" s="78" t="s">
        <v>2330</v>
      </c>
      <c r="E615" s="78" t="s">
        <v>2522</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hidden="1"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hidden="1" customHeight="1" x14ac:dyDescent="0.15">
      <c r="A617" s="42" t="s">
        <v>1853</v>
      </c>
      <c r="B617" s="173"/>
      <c r="C617" s="174" t="s">
        <v>12</v>
      </c>
      <c r="D617" s="78" t="s">
        <v>2696</v>
      </c>
      <c r="E617" s="78" t="s">
        <v>2523</v>
      </c>
      <c r="F617" s="78" t="s">
        <v>2525</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hidden="1"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hidden="1" customHeight="1" x14ac:dyDescent="0.15">
      <c r="A619" s="42" t="s">
        <v>1855</v>
      </c>
      <c r="B619" s="173"/>
      <c r="C619" s="174" t="s">
        <v>12</v>
      </c>
      <c r="D619" s="78" t="s">
        <v>192</v>
      </c>
      <c r="E619" s="78" t="s">
        <v>2523</v>
      </c>
      <c r="F619" s="78" t="s">
        <v>2524</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hidden="1"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hidden="1"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hidden="1"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hidden="1"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hidden="1" customHeight="1" x14ac:dyDescent="0.15">
      <c r="A624" s="43" t="s">
        <v>1868</v>
      </c>
      <c r="B624" s="169"/>
      <c r="C624" s="170" t="s">
        <v>12</v>
      </c>
      <c r="D624" s="83" t="s">
        <v>2330</v>
      </c>
      <c r="E624" s="83" t="s">
        <v>2526</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hidden="1"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hidden="1"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hidden="1"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hidden="1"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hidden="1" customHeight="1" x14ac:dyDescent="0.15">
      <c r="A629" s="42" t="s">
        <v>1879</v>
      </c>
      <c r="B629" s="173"/>
      <c r="C629" s="174" t="s">
        <v>12</v>
      </c>
      <c r="D629" s="78" t="s">
        <v>50</v>
      </c>
      <c r="E629" s="78" t="s">
        <v>2527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hidden="1"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hidden="1"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hidden="1"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hidden="1"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hidden="1"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hidden="1" customHeight="1" x14ac:dyDescent="0.15">
      <c r="A635" s="42" t="s">
        <v>1885</v>
      </c>
      <c r="B635" s="173"/>
      <c r="C635" s="174" t="s">
        <v>12</v>
      </c>
      <c r="D635" s="78" t="s">
        <v>52</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hidden="1" customHeight="1" x14ac:dyDescent="0.15">
      <c r="A636" s="43" t="s">
        <v>1886</v>
      </c>
      <c r="B636" s="169"/>
      <c r="C636" s="170" t="s">
        <v>12</v>
      </c>
      <c r="D636" s="83" t="s">
        <v>52</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hidden="1" customHeight="1" x14ac:dyDescent="0.15">
      <c r="A637" s="42" t="s">
        <v>1887</v>
      </c>
      <c r="B637" s="173"/>
      <c r="C637" s="174" t="s">
        <v>12</v>
      </c>
      <c r="D637" s="78" t="s">
        <v>52</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hidden="1" customHeight="1" x14ac:dyDescent="0.15">
      <c r="A638" s="43" t="s">
        <v>1888</v>
      </c>
      <c r="B638" s="169"/>
      <c r="C638" s="170" t="s">
        <v>12</v>
      </c>
      <c r="D638" s="83" t="s">
        <v>52</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hidden="1" customHeight="1" x14ac:dyDescent="0.15">
      <c r="A639" s="42" t="s">
        <v>1889</v>
      </c>
      <c r="B639" s="173"/>
      <c r="C639" s="174" t="s">
        <v>12</v>
      </c>
      <c r="D639" s="78" t="s">
        <v>52</v>
      </c>
      <c r="E639" s="78" t="s">
        <v>2528</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hidden="1" customHeight="1" x14ac:dyDescent="0.15">
      <c r="A640" s="43" t="s">
        <v>1890</v>
      </c>
      <c r="B640" s="169"/>
      <c r="C640" s="170" t="s">
        <v>12</v>
      </c>
      <c r="D640" s="83" t="s">
        <v>52</v>
      </c>
      <c r="E640" s="83" t="s">
        <v>2528</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hidden="1" customHeight="1" x14ac:dyDescent="0.15">
      <c r="A641" s="42" t="s">
        <v>1891</v>
      </c>
      <c r="B641" s="173"/>
      <c r="C641" s="174" t="s">
        <v>12</v>
      </c>
      <c r="D641" s="78" t="s">
        <v>52</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hidden="1"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hidden="1"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hidden="1" customHeight="1" x14ac:dyDescent="0.15">
      <c r="A644" s="43" t="s">
        <v>1894</v>
      </c>
      <c r="B644" s="169"/>
      <c r="C644" s="170" t="s">
        <v>12</v>
      </c>
      <c r="D644" s="83" t="s">
        <v>2330</v>
      </c>
      <c r="E644" s="83" t="s">
        <v>2526</v>
      </c>
      <c r="F644" s="83" t="s">
        <v>2410</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hidden="1" customHeight="1" x14ac:dyDescent="0.15">
      <c r="A645" s="42" t="s">
        <v>1895</v>
      </c>
      <c r="B645" s="173"/>
      <c r="C645" s="174" t="s">
        <v>12</v>
      </c>
      <c r="D645" s="78" t="s">
        <v>2330</v>
      </c>
      <c r="E645" s="78" t="s">
        <v>2526</v>
      </c>
      <c r="F645" s="78" t="s">
        <v>2412</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hidden="1"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hidden="1" customHeight="1" x14ac:dyDescent="0.15">
      <c r="A647" s="42" t="s">
        <v>1897</v>
      </c>
      <c r="B647" s="173"/>
      <c r="C647" s="174" t="s">
        <v>12</v>
      </c>
      <c r="D647" s="78" t="s">
        <v>52</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hidden="1" customHeight="1" x14ac:dyDescent="0.15">
      <c r="A648" s="43" t="s">
        <v>1898</v>
      </c>
      <c r="B648" s="169"/>
      <c r="C648" s="170" t="s">
        <v>12</v>
      </c>
      <c r="D648" s="83" t="s">
        <v>52</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hidden="1"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hidden="1"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hidden="1" customHeight="1" x14ac:dyDescent="0.15">
      <c r="A651" s="42" t="s">
        <v>1901</v>
      </c>
      <c r="B651" s="173"/>
      <c r="C651" s="174" t="s">
        <v>12</v>
      </c>
      <c r="D651" s="78" t="s">
        <v>2330</v>
      </c>
      <c r="E651" s="78" t="s">
        <v>2529</v>
      </c>
      <c r="F651" s="78" t="s">
        <v>2530</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hidden="1"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hidden="1"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hidden="1" customHeight="1" x14ac:dyDescent="0.15">
      <c r="A658" s="43" t="s">
        <v>1908</v>
      </c>
      <c r="B658" s="169"/>
      <c r="C658" s="170" t="s">
        <v>12</v>
      </c>
      <c r="D658" s="83" t="s">
        <v>2330</v>
      </c>
      <c r="E658" s="83" t="s">
        <v>2531</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hidden="1"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hidden="1" customHeight="1" x14ac:dyDescent="0.15">
      <c r="A660" s="43" t="s">
        <v>1909</v>
      </c>
      <c r="B660" s="169"/>
      <c r="C660" s="170" t="s">
        <v>12</v>
      </c>
      <c r="D660" s="83" t="s">
        <v>52</v>
      </c>
      <c r="E660" s="83" t="s">
        <v>2532</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hidden="1" customHeight="1" x14ac:dyDescent="0.15">
      <c r="A661" s="42" t="s">
        <v>1910</v>
      </c>
      <c r="B661" s="173"/>
      <c r="C661" s="174" t="s">
        <v>12</v>
      </c>
      <c r="D661" s="78" t="s">
        <v>52</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hidden="1" customHeight="1" x14ac:dyDescent="0.15">
      <c r="A662" s="43" t="s">
        <v>1911</v>
      </c>
      <c r="B662" s="169"/>
      <c r="C662" s="170" t="s">
        <v>12</v>
      </c>
      <c r="D662" s="83" t="s">
        <v>52</v>
      </c>
      <c r="E662" s="83" t="s">
        <v>2533</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hidden="1" customHeight="1" x14ac:dyDescent="0.15">
      <c r="A663" s="42" t="s">
        <v>1912</v>
      </c>
      <c r="B663" s="173"/>
      <c r="C663" s="174" t="s">
        <v>12</v>
      </c>
      <c r="D663" s="78" t="s">
        <v>2402</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hidden="1" customHeight="1" x14ac:dyDescent="0.15">
      <c r="A664" s="43" t="s">
        <v>1913</v>
      </c>
      <c r="B664" s="169"/>
      <c r="C664" s="170" t="s">
        <v>12</v>
      </c>
      <c r="D664" s="83" t="s">
        <v>52</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hidden="1" customHeight="1" x14ac:dyDescent="0.15">
      <c r="A665" s="42" t="s">
        <v>1914</v>
      </c>
      <c r="B665" s="173"/>
      <c r="C665" s="174" t="s">
        <v>12</v>
      </c>
      <c r="D665" s="78" t="s">
        <v>52</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hidden="1" customHeight="1" x14ac:dyDescent="0.15">
      <c r="A666" s="43" t="s">
        <v>1915</v>
      </c>
      <c r="B666" s="169"/>
      <c r="C666" s="170" t="s">
        <v>12</v>
      </c>
      <c r="D666" s="83" t="s">
        <v>52</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hidden="1" customHeight="1" x14ac:dyDescent="0.15">
      <c r="A667" s="43" t="s">
        <v>1916</v>
      </c>
      <c r="B667" s="169"/>
      <c r="C667" s="170" t="s">
        <v>12</v>
      </c>
      <c r="D667" s="83" t="s">
        <v>52</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hidden="1" customHeight="1" x14ac:dyDescent="0.15">
      <c r="A668" s="42" t="s">
        <v>1917</v>
      </c>
      <c r="B668" s="173"/>
      <c r="C668" s="174" t="s">
        <v>12</v>
      </c>
      <c r="D668" s="78" t="s">
        <v>52</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hidden="1" customHeight="1" x14ac:dyDescent="0.15">
      <c r="A669" s="43" t="s">
        <v>1918</v>
      </c>
      <c r="B669" s="169"/>
      <c r="C669" s="170" t="s">
        <v>12</v>
      </c>
      <c r="D669" s="83" t="s">
        <v>52</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hidden="1" customHeight="1" x14ac:dyDescent="0.15">
      <c r="A670" s="42" t="s">
        <v>1919</v>
      </c>
      <c r="B670" s="173"/>
      <c r="C670" s="174" t="s">
        <v>12</v>
      </c>
      <c r="D670" s="78" t="s">
        <v>52</v>
      </c>
      <c r="E670" s="78" t="s">
        <v>2534</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14.239999999999998</v>
      </c>
    </row>
    <row r="671" spans="1:28" ht="55" hidden="1" customHeight="1" x14ac:dyDescent="0.15">
      <c r="A671" s="43" t="s">
        <v>2009</v>
      </c>
      <c r="B671" s="169"/>
      <c r="C671" s="170" t="s">
        <v>12</v>
      </c>
      <c r="D671" s="83" t="s">
        <v>52</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hidden="1" customHeight="1" x14ac:dyDescent="0.15">
      <c r="A672" s="42" t="s">
        <v>2010</v>
      </c>
      <c r="B672" s="173"/>
      <c r="C672" s="174" t="s">
        <v>12</v>
      </c>
      <c r="D672" s="78" t="s">
        <v>52</v>
      </c>
      <c r="E672" s="78" t="s">
        <v>2535</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hidden="1" customHeight="1" x14ac:dyDescent="0.15">
      <c r="A673" s="43" t="s">
        <v>2011</v>
      </c>
      <c r="B673" s="169"/>
      <c r="C673" s="170" t="s">
        <v>12</v>
      </c>
      <c r="D673" s="83" t="s">
        <v>52</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hidden="1" customHeight="1" x14ac:dyDescent="0.15">
      <c r="A674" s="42" t="s">
        <v>2012</v>
      </c>
      <c r="B674" s="173"/>
      <c r="C674" s="174" t="s">
        <v>12</v>
      </c>
      <c r="D674" s="78" t="s">
        <v>52</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hidden="1" customHeight="1" x14ac:dyDescent="0.15">
      <c r="A675" s="43" t="s">
        <v>2013</v>
      </c>
      <c r="B675" s="169"/>
      <c r="C675" s="170" t="s">
        <v>12</v>
      </c>
      <c r="D675" s="83" t="s">
        <v>52</v>
      </c>
      <c r="E675" s="83" t="s">
        <v>2537</v>
      </c>
      <c r="F675" s="83" t="s">
        <v>2536</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hidden="1" customHeight="1" x14ac:dyDescent="0.15">
      <c r="A676" s="42" t="s">
        <v>2014</v>
      </c>
      <c r="B676" s="173"/>
      <c r="C676" s="174" t="s">
        <v>12</v>
      </c>
      <c r="D676" s="78" t="s">
        <v>52</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hidden="1" customHeight="1" x14ac:dyDescent="0.15">
      <c r="A677" s="43" t="s">
        <v>2015</v>
      </c>
      <c r="B677" s="169"/>
      <c r="C677" s="170" t="s">
        <v>12</v>
      </c>
      <c r="D677" s="83" t="s">
        <v>52</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hidden="1" customHeight="1" x14ac:dyDescent="0.15">
      <c r="A678" s="42" t="s">
        <v>2017</v>
      </c>
      <c r="B678" s="173"/>
      <c r="C678" s="174" t="s">
        <v>12</v>
      </c>
      <c r="D678" s="78" t="s">
        <v>52</v>
      </c>
      <c r="E678" s="78" t="s">
        <v>2538</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10</v>
      </c>
    </row>
    <row r="679" spans="1:28" ht="55" hidden="1" customHeight="1" x14ac:dyDescent="0.15">
      <c r="A679" s="43" t="s">
        <v>2018</v>
      </c>
      <c r="B679" s="169"/>
      <c r="C679" s="170" t="s">
        <v>12</v>
      </c>
      <c r="D679" s="83" t="s">
        <v>52</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hidden="1" customHeight="1" x14ac:dyDescent="0.15">
      <c r="A680" s="42" t="s">
        <v>2019</v>
      </c>
      <c r="B680" s="173"/>
      <c r="C680" s="174" t="s">
        <v>12</v>
      </c>
      <c r="D680" s="78" t="s">
        <v>52</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hidden="1" customHeight="1" x14ac:dyDescent="0.15">
      <c r="A681" s="43" t="s">
        <v>2020</v>
      </c>
      <c r="B681" s="169"/>
      <c r="C681" s="170" t="s">
        <v>12</v>
      </c>
      <c r="D681" s="83" t="s">
        <v>52</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hidden="1" customHeight="1" x14ac:dyDescent="0.15">
      <c r="A682" s="42" t="s">
        <v>2024</v>
      </c>
      <c r="B682" s="173"/>
      <c r="C682" s="174" t="s">
        <v>12</v>
      </c>
      <c r="D682" s="78" t="s">
        <v>52</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hidden="1" customHeight="1" x14ac:dyDescent="0.15">
      <c r="A683" s="43" t="s">
        <v>2025</v>
      </c>
      <c r="B683" s="169"/>
      <c r="C683" s="170" t="s">
        <v>12</v>
      </c>
      <c r="D683" s="83" t="s">
        <v>52</v>
      </c>
      <c r="E683" s="83" t="s">
        <v>2687</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hidden="1" customHeight="1" x14ac:dyDescent="0.15">
      <c r="A684" s="42" t="s">
        <v>2026</v>
      </c>
      <c r="B684" s="173"/>
      <c r="C684" s="174" t="s">
        <v>12</v>
      </c>
      <c r="D684" s="78" t="s">
        <v>52</v>
      </c>
      <c r="E684" s="78" t="s">
        <v>2539</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hidden="1" customHeight="1" x14ac:dyDescent="0.15">
      <c r="A685" s="43" t="s">
        <v>2027</v>
      </c>
      <c r="B685" s="169"/>
      <c r="C685" s="170" t="s">
        <v>12</v>
      </c>
      <c r="D685" s="83" t="s">
        <v>50</v>
      </c>
      <c r="E685" s="83" t="s">
        <v>2540</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hidden="1" customHeight="1" x14ac:dyDescent="0.15">
      <c r="A686" s="42" t="s">
        <v>2028</v>
      </c>
      <c r="B686" s="173"/>
      <c r="C686" s="174" t="s">
        <v>12</v>
      </c>
      <c r="D686" s="78" t="s">
        <v>50</v>
      </c>
      <c r="E686" s="78" t="s">
        <v>2540</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hidden="1" customHeight="1" x14ac:dyDescent="0.15">
      <c r="A687" s="43" t="s">
        <v>2029</v>
      </c>
      <c r="B687" s="169"/>
      <c r="C687" s="170" t="s">
        <v>12</v>
      </c>
      <c r="D687" s="83" t="s">
        <v>2330</v>
      </c>
      <c r="E687" s="83" t="s">
        <v>2541</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hidden="1" customHeight="1" x14ac:dyDescent="0.15">
      <c r="A688" s="42" t="s">
        <v>2030</v>
      </c>
      <c r="B688" s="173"/>
      <c r="C688" s="174" t="s">
        <v>12</v>
      </c>
      <c r="D688" s="78" t="s">
        <v>2330</v>
      </c>
      <c r="E688" s="78" t="s">
        <v>2688</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hidden="1"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hidden="1"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hidden="1" customHeight="1" x14ac:dyDescent="0.15">
      <c r="A691" s="42" t="s">
        <v>2034</v>
      </c>
      <c r="B691" s="173"/>
      <c r="C691" s="174" t="s">
        <v>12</v>
      </c>
      <c r="D691" s="78" t="s">
        <v>52</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hidden="1"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hidden="1"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hidden="1" customHeight="1" x14ac:dyDescent="0.15">
      <c r="A694" s="43" t="s">
        <v>2036</v>
      </c>
      <c r="B694" s="169"/>
      <c r="C694" s="170" t="s">
        <v>12</v>
      </c>
      <c r="D694" s="83" t="s">
        <v>253</v>
      </c>
      <c r="E694" s="83" t="s">
        <v>2542</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hidden="1"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hidden="1"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hidden="1"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hidden="1"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hidden="1"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hidden="1" customHeight="1" x14ac:dyDescent="0.15">
      <c r="A700" s="43" t="s">
        <v>2042</v>
      </c>
      <c r="B700" s="169"/>
      <c r="C700" s="170" t="s">
        <v>12</v>
      </c>
      <c r="D700" s="83" t="s">
        <v>52</v>
      </c>
      <c r="E700" s="83" t="s">
        <v>2543</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hidden="1" customHeight="1" x14ac:dyDescent="0.15">
      <c r="A701" s="42" t="s">
        <v>2043</v>
      </c>
      <c r="B701" s="173"/>
      <c r="C701" s="174" t="s">
        <v>12</v>
      </c>
      <c r="D701" s="78" t="s">
        <v>52</v>
      </c>
      <c r="E701" s="78" t="s">
        <v>2544</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hidden="1" customHeight="1" x14ac:dyDescent="0.15">
      <c r="A702" s="43" t="s">
        <v>2044</v>
      </c>
      <c r="B702" s="169"/>
      <c r="C702" s="170" t="s">
        <v>12</v>
      </c>
      <c r="D702" s="83" t="s">
        <v>52</v>
      </c>
      <c r="E702" s="83" t="s">
        <v>2544</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hidden="1" customHeight="1" x14ac:dyDescent="0.15">
      <c r="A703" s="42" t="s">
        <v>2045</v>
      </c>
      <c r="B703" s="173"/>
      <c r="C703" s="174" t="s">
        <v>12</v>
      </c>
      <c r="D703" s="78" t="s">
        <v>52</v>
      </c>
      <c r="E703" s="78" t="s">
        <v>2544</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hidden="1"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hidden="1" customHeight="1" x14ac:dyDescent="0.15">
      <c r="A705" s="42" t="s">
        <v>2047</v>
      </c>
      <c r="B705" s="173"/>
      <c r="C705" s="174" t="s">
        <v>12</v>
      </c>
      <c r="D705" s="78" t="s">
        <v>52</v>
      </c>
      <c r="E705" s="78" t="s">
        <v>2545</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hidden="1" customHeight="1" x14ac:dyDescent="0.15">
      <c r="A706" s="43" t="s">
        <v>2048</v>
      </c>
      <c r="B706" s="169"/>
      <c r="C706" s="170" t="s">
        <v>12</v>
      </c>
      <c r="D706" s="83" t="s">
        <v>52</v>
      </c>
      <c r="E706" s="83" t="s">
        <v>2689</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hidden="1" customHeight="1" x14ac:dyDescent="0.15">
      <c r="A707" s="42" t="s">
        <v>2049</v>
      </c>
      <c r="B707" s="173"/>
      <c r="C707" s="174" t="s">
        <v>12</v>
      </c>
      <c r="D707" s="78" t="s">
        <v>2330</v>
      </c>
      <c r="E707" s="78" t="s">
        <v>2546</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hidden="1" customHeight="1" x14ac:dyDescent="0.15">
      <c r="A708" s="43" t="s">
        <v>2050</v>
      </c>
      <c r="B708" s="169"/>
      <c r="C708" s="170" t="s">
        <v>12</v>
      </c>
      <c r="D708" s="83" t="s">
        <v>2330</v>
      </c>
      <c r="E708" s="83" t="s">
        <v>2546</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hidden="1"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hidden="1"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hidden="1"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hidden="1"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hidden="1" customHeight="1" x14ac:dyDescent="0.15">
      <c r="A713" s="42" t="s">
        <v>2055</v>
      </c>
      <c r="B713" s="173"/>
      <c r="C713" s="174" t="s">
        <v>12</v>
      </c>
      <c r="D713" s="78" t="s">
        <v>2330</v>
      </c>
      <c r="E713" s="78" t="s">
        <v>2547</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hidden="1" customHeight="1" x14ac:dyDescent="0.15">
      <c r="A714" s="43" t="s">
        <v>2056</v>
      </c>
      <c r="B714" s="169"/>
      <c r="C714" s="170" t="s">
        <v>12</v>
      </c>
      <c r="D714" s="83" t="s">
        <v>2330</v>
      </c>
      <c r="E714" s="83" t="s">
        <v>2690</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hidden="1"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hidden="1"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hidden="1" customHeight="1" x14ac:dyDescent="0.15">
      <c r="A717" s="42" t="s">
        <v>2059</v>
      </c>
      <c r="B717" s="173"/>
      <c r="C717" s="174" t="s">
        <v>12</v>
      </c>
      <c r="D717" s="78" t="s">
        <v>2702</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hidden="1" customHeight="1" x14ac:dyDescent="0.15">
      <c r="A718" s="43" t="s">
        <v>2060</v>
      </c>
      <c r="B718" s="169"/>
      <c r="C718" s="170" t="s">
        <v>12</v>
      </c>
      <c r="D718" s="83" t="s">
        <v>2702</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hidden="1"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2700</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2700</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2700</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hidden="1"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hidden="1" customHeight="1" x14ac:dyDescent="0.15">
      <c r="A734" s="43" t="s">
        <v>2097</v>
      </c>
      <c r="B734" s="169"/>
      <c r="C734" s="170" t="s">
        <v>12</v>
      </c>
      <c r="D734" s="83" t="s">
        <v>50</v>
      </c>
      <c r="E734" s="83" t="s">
        <v>2691</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hidden="1"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hidden="1"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hidden="1"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hidden="1" customHeight="1" x14ac:dyDescent="0.15">
      <c r="A738" s="43" t="s">
        <v>2101</v>
      </c>
      <c r="B738" s="169"/>
      <c r="C738" s="170" t="s">
        <v>12</v>
      </c>
      <c r="D738" s="83" t="s">
        <v>2330</v>
      </c>
      <c r="E738" s="83" t="s">
        <v>2692</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hidden="1"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hidden="1" customHeight="1" x14ac:dyDescent="0.15">
      <c r="A740" s="43" t="s">
        <v>2103</v>
      </c>
      <c r="B740" s="169"/>
      <c r="C740" s="170" t="s">
        <v>12</v>
      </c>
      <c r="D740" s="83" t="s">
        <v>2330</v>
      </c>
      <c r="E740" s="83" t="s">
        <v>2548</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hidden="1"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hidden="1"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hidden="1"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2549</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hidden="1"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hidden="1"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hidden="1"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hidden="1"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hidden="1"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hidden="1"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hidden="1"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hidden="1"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hidden="1" customHeight="1" x14ac:dyDescent="0.15">
      <c r="A754" s="43" t="s">
        <v>2126</v>
      </c>
      <c r="B754" s="169"/>
      <c r="C754" s="170" t="s">
        <v>12</v>
      </c>
      <c r="D754" s="83" t="s">
        <v>52</v>
      </c>
      <c r="E754" s="83" t="s">
        <v>2664</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hidden="1"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hidden="1"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hidden="1" customHeight="1" x14ac:dyDescent="0.15">
      <c r="A757" s="42" t="s">
        <v>2131</v>
      </c>
      <c r="B757" s="173"/>
      <c r="C757" s="174" t="s">
        <v>12</v>
      </c>
      <c r="D757" s="78" t="s">
        <v>52</v>
      </c>
      <c r="E757" s="78" t="s">
        <v>2693</v>
      </c>
      <c r="F757" s="78" t="s">
        <v>2550</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hidden="1" customHeight="1" x14ac:dyDescent="0.15">
      <c r="A758" s="43" t="s">
        <v>2132</v>
      </c>
      <c r="B758" s="169"/>
      <c r="C758" s="170" t="s">
        <v>12</v>
      </c>
      <c r="D758" s="83" t="s">
        <v>52</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hidden="1"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hidden="1"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hidden="1"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hidden="1" customHeight="1" x14ac:dyDescent="0.15">
      <c r="A762" s="43" t="s">
        <v>2137</v>
      </c>
      <c r="B762" s="169"/>
      <c r="C762" s="170" t="s">
        <v>12</v>
      </c>
      <c r="D762" s="83" t="s">
        <v>52</v>
      </c>
      <c r="E762" s="83" t="s">
        <v>2693</v>
      </c>
      <c r="F762" s="83" t="s">
        <v>2551</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hidden="1" customHeight="1" x14ac:dyDescent="0.15">
      <c r="A763" s="42" t="s">
        <v>2138</v>
      </c>
      <c r="B763" s="173"/>
      <c r="C763" s="174" t="s">
        <v>12</v>
      </c>
      <c r="D763" s="78" t="s">
        <v>52</v>
      </c>
      <c r="E763" s="78" t="s">
        <v>2552</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hidden="1"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hidden="1" customHeight="1" x14ac:dyDescent="0.15">
      <c r="A765" s="42" t="s">
        <v>2141</v>
      </c>
      <c r="B765" s="173"/>
      <c r="C765" s="174" t="s">
        <v>12</v>
      </c>
      <c r="D765" s="78" t="s">
        <v>52</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hidden="1" customHeight="1" x14ac:dyDescent="0.15">
      <c r="A766" s="43" t="s">
        <v>2142</v>
      </c>
      <c r="B766" s="169"/>
      <c r="C766" s="170" t="s">
        <v>12</v>
      </c>
      <c r="D766" s="83" t="s">
        <v>2330</v>
      </c>
      <c r="E766" s="83" t="s">
        <v>2667</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hidden="1" customHeight="1" x14ac:dyDescent="0.15">
      <c r="A767" s="42" t="s">
        <v>2143</v>
      </c>
      <c r="B767" s="173"/>
      <c r="C767" s="174" t="s">
        <v>12</v>
      </c>
      <c r="D767" s="78" t="s">
        <v>2330</v>
      </c>
      <c r="E767" s="78" t="s">
        <v>2667</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hidden="1"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hidden="1" customHeight="1" x14ac:dyDescent="0.15">
      <c r="A769" s="42" t="s">
        <v>2146</v>
      </c>
      <c r="B769" s="173"/>
      <c r="C769" s="174" t="s">
        <v>12</v>
      </c>
      <c r="D769" s="78" t="s">
        <v>52</v>
      </c>
      <c r="E769" s="78" t="s">
        <v>2553</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14.7</v>
      </c>
    </row>
    <row r="770" spans="1:28" ht="55" hidden="1"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hidden="1" customHeight="1" x14ac:dyDescent="0.15">
      <c r="A771" s="43" t="s">
        <v>2149</v>
      </c>
      <c r="B771" s="169"/>
      <c r="C771" s="170" t="s">
        <v>12</v>
      </c>
      <c r="D771" s="83" t="s">
        <v>52</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hidden="1" customHeight="1" x14ac:dyDescent="0.15">
      <c r="A772" s="42" t="s">
        <v>2150</v>
      </c>
      <c r="B772" s="173"/>
      <c r="C772" s="174" t="s">
        <v>12</v>
      </c>
      <c r="D772" s="78" t="s">
        <v>52</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hidden="1" customHeight="1" x14ac:dyDescent="0.15">
      <c r="A773" s="43" t="s">
        <v>2151</v>
      </c>
      <c r="B773" s="169"/>
      <c r="C773" s="170" t="s">
        <v>12</v>
      </c>
      <c r="D773" s="83" t="s">
        <v>52</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hidden="1"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hidden="1"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2575</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hidden="1"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hidden="1" customHeight="1" x14ac:dyDescent="0.15">
      <c r="A778" s="42" t="s">
        <v>2157</v>
      </c>
      <c r="B778" s="173"/>
      <c r="C778" s="174" t="s">
        <v>12</v>
      </c>
      <c r="D778" s="78" t="s">
        <v>52</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hidden="1"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hidden="1"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hidden="1" customHeight="1" x14ac:dyDescent="0.15">
      <c r="A781" s="43" t="s">
        <v>2160</v>
      </c>
      <c r="B781" s="169"/>
      <c r="C781" s="170" t="s">
        <v>12</v>
      </c>
      <c r="D781" s="83" t="s">
        <v>192</v>
      </c>
      <c r="E781" s="83" t="s">
        <v>2666</v>
      </c>
      <c r="F781" s="83" t="s">
        <v>2646</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hidden="1" customHeight="1" x14ac:dyDescent="0.15">
      <c r="A782" s="42" t="s">
        <v>2161</v>
      </c>
      <c r="B782" s="173"/>
      <c r="C782" s="174" t="s">
        <v>12</v>
      </c>
      <c r="D782" s="78" t="s">
        <v>52</v>
      </c>
      <c r="E782" s="78" t="s">
        <v>2553</v>
      </c>
      <c r="F782" s="78" t="s">
        <v>697</v>
      </c>
      <c r="G782" s="78" t="s">
        <v>164</v>
      </c>
      <c r="H782" s="175">
        <f>INVENTARIO[[#This Row],[Precio Final]]</f>
        <v>22</v>
      </c>
      <c r="I782" s="78">
        <v>0</v>
      </c>
      <c r="J782" s="78">
        <v>1</v>
      </c>
      <c r="K782" s="110">
        <v>0</v>
      </c>
      <c r="L782" s="120">
        <f>INVENTARIO[[#This Row],[Entradas]]-INVENTARIO[[#This Row],[Salidas]]</f>
        <v>1</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0</v>
      </c>
      <c r="Y782" s="42" t="s">
        <v>2108</v>
      </c>
      <c r="Z782" s="20"/>
      <c r="AA782" s="20">
        <f>INVENTARIO[[#This Row],[Costo total]]*INVENTARIO[[#This Row],[Entradas]]</f>
        <v>14.7</v>
      </c>
      <c r="AB782" s="172">
        <f>INVENTARIO[[#This Row],[Stock Actual]]*INVENTARIO[[#This Row],[Costo total]]</f>
        <v>14.7</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hidden="1"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hidden="1"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hidden="1"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hidden="1"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hidden="1"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hidden="1"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hidden="1"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2701</v>
      </c>
      <c r="E791" s="78" t="s">
        <v>2554</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hidden="1" customHeight="1" x14ac:dyDescent="0.15">
      <c r="A793" s="42" t="s">
        <v>2177</v>
      </c>
      <c r="B793" s="173"/>
      <c r="C793" s="174" t="s">
        <v>12</v>
      </c>
      <c r="D793" s="78" t="s">
        <v>52</v>
      </c>
      <c r="E793" s="78" t="s">
        <v>2555</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hidden="1" customHeight="1" x14ac:dyDescent="0.15">
      <c r="A794" s="43" t="s">
        <v>2195</v>
      </c>
      <c r="B794" s="169"/>
      <c r="C794" s="170" t="s">
        <v>12</v>
      </c>
      <c r="D794" s="83" t="s">
        <v>2330</v>
      </c>
      <c r="E794" s="83" t="s">
        <v>2556</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hidden="1" customHeight="1" x14ac:dyDescent="0.15">
      <c r="A795" s="42" t="s">
        <v>2196</v>
      </c>
      <c r="B795" s="173"/>
      <c r="C795" s="174" t="s">
        <v>12</v>
      </c>
      <c r="D795" s="78" t="s">
        <v>50</v>
      </c>
      <c r="E795" s="78" t="s">
        <v>2557</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hidden="1" customHeight="1" x14ac:dyDescent="0.15">
      <c r="A796" s="43" t="s">
        <v>2197</v>
      </c>
      <c r="B796" s="169"/>
      <c r="C796" s="170" t="s">
        <v>12</v>
      </c>
      <c r="D796" s="83" t="s">
        <v>2330</v>
      </c>
      <c r="E796" s="83" t="s">
        <v>2558</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hidden="1"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hidden="1" customHeight="1" x14ac:dyDescent="0.15">
      <c r="A798" s="43" t="s">
        <v>2199</v>
      </c>
      <c r="B798" s="169"/>
      <c r="C798" s="170" t="s">
        <v>12</v>
      </c>
      <c r="D798" s="83" t="s">
        <v>2699</v>
      </c>
      <c r="E798" s="83" t="s">
        <v>2559</v>
      </c>
      <c r="F798" s="83" t="s">
        <v>695</v>
      </c>
      <c r="G798" s="83" t="s">
        <v>1942</v>
      </c>
      <c r="H798" s="171">
        <f>INVENTARIO[[#This Row],[Precio Final]]</f>
        <v>40</v>
      </c>
      <c r="I798" s="83"/>
      <c r="J798" s="83">
        <v>2</v>
      </c>
      <c r="K798" s="112">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2701</v>
      </c>
      <c r="E799" s="78" t="s">
        <v>2560</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2701</v>
      </c>
      <c r="E800" s="83" t="s">
        <v>2560</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hidden="1" customHeight="1" x14ac:dyDescent="0.15">
      <c r="A801" s="42" t="s">
        <v>2202</v>
      </c>
      <c r="B801" s="173"/>
      <c r="C801" s="174" t="s">
        <v>12</v>
      </c>
      <c r="D801" s="78" t="s">
        <v>2702</v>
      </c>
      <c r="E801" s="78" t="s">
        <v>2561</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hidden="1" customHeight="1" x14ac:dyDescent="0.15">
      <c r="A802" s="43" t="s">
        <v>2203</v>
      </c>
      <c r="B802" s="169"/>
      <c r="C802" s="170" t="s">
        <v>12</v>
      </c>
      <c r="D802" s="83" t="s">
        <v>2702</v>
      </c>
      <c r="E802" s="83" t="s">
        <v>2561</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2868</v>
      </c>
      <c r="E803" s="78" t="s">
        <v>2562</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2868</v>
      </c>
      <c r="E804" s="83" t="s">
        <v>2563</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hidden="1" customHeight="1" x14ac:dyDescent="0.15">
      <c r="A805" s="42" t="s">
        <v>2206</v>
      </c>
      <c r="B805" s="173"/>
      <c r="C805" s="174" t="s">
        <v>12</v>
      </c>
      <c r="D805" s="78" t="s">
        <v>2702</v>
      </c>
      <c r="E805" s="78" t="s">
        <v>2564</v>
      </c>
      <c r="F805" s="78" t="s">
        <v>2409</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hidden="1" customHeight="1" x14ac:dyDescent="0.15">
      <c r="A806" s="43" t="s">
        <v>2210</v>
      </c>
      <c r="B806" s="169"/>
      <c r="C806" s="170" t="s">
        <v>12</v>
      </c>
      <c r="D806" s="83" t="s">
        <v>2702</v>
      </c>
      <c r="E806" s="83" t="s">
        <v>2564</v>
      </c>
      <c r="F806" s="83" t="s">
        <v>2408</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hidden="1" customHeight="1" x14ac:dyDescent="0.15">
      <c r="A807" s="42" t="s">
        <v>2211</v>
      </c>
      <c r="B807" s="173"/>
      <c r="C807" s="174" t="s">
        <v>12</v>
      </c>
      <c r="D807" s="78" t="s">
        <v>2702</v>
      </c>
      <c r="E807" s="78" t="s">
        <v>2565</v>
      </c>
      <c r="F807" s="78" t="s">
        <v>2403</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hidden="1" customHeight="1" x14ac:dyDescent="0.15">
      <c r="A808" s="43" t="s">
        <v>2212</v>
      </c>
      <c r="B808" s="169"/>
      <c r="C808" s="170" t="s">
        <v>12</v>
      </c>
      <c r="D808" s="83" t="s">
        <v>2702</v>
      </c>
      <c r="E808" s="83" t="s">
        <v>2565</v>
      </c>
      <c r="F808" s="83" t="s">
        <v>2404</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hidden="1" customHeight="1" x14ac:dyDescent="0.15">
      <c r="A809" s="42" t="s">
        <v>2213</v>
      </c>
      <c r="B809" s="173"/>
      <c r="C809" s="174" t="s">
        <v>12</v>
      </c>
      <c r="D809" s="78" t="s">
        <v>2702</v>
      </c>
      <c r="E809" s="78" t="s">
        <v>2565</v>
      </c>
      <c r="F809" s="78" t="s">
        <v>2405</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hidden="1" customHeight="1" x14ac:dyDescent="0.15">
      <c r="A810" s="43" t="s">
        <v>2214</v>
      </c>
      <c r="B810" s="169"/>
      <c r="C810" s="170" t="s">
        <v>12</v>
      </c>
      <c r="D810" s="83" t="s">
        <v>2702</v>
      </c>
      <c r="E810" s="83" t="s">
        <v>2565</v>
      </c>
      <c r="F810" s="83" t="s">
        <v>2406</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hidden="1" customHeight="1" x14ac:dyDescent="0.15">
      <c r="A811" s="42" t="s">
        <v>2215</v>
      </c>
      <c r="B811" s="173"/>
      <c r="C811" s="174" t="s">
        <v>12</v>
      </c>
      <c r="D811" s="78" t="s">
        <v>2702</v>
      </c>
      <c r="E811" s="78" t="s">
        <v>2565</v>
      </c>
      <c r="F811" s="78" t="s">
        <v>2407</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hidden="1" customHeight="1" x14ac:dyDescent="0.15">
      <c r="A812" s="43" t="s">
        <v>2216</v>
      </c>
      <c r="B812" s="169"/>
      <c r="C812" s="170" t="s">
        <v>12</v>
      </c>
      <c r="D812" s="83" t="s">
        <v>2724</v>
      </c>
      <c r="E812" s="83" t="s">
        <v>2722</v>
      </c>
      <c r="F812" s="83" t="s">
        <v>693</v>
      </c>
      <c r="G812" s="83" t="s">
        <v>2284</v>
      </c>
      <c r="H812" s="171">
        <f>INVENTARIO[[#This Row],[Precio Final]]</f>
        <v>20</v>
      </c>
      <c r="I812" s="83"/>
      <c r="J812" s="83">
        <v>3</v>
      </c>
      <c r="K812" s="112">
        <v>2</v>
      </c>
      <c r="L812" s="121">
        <f>INVENTARIO[[#This Row],[Entradas]]-INVENTARIO[[#This Row],[Salidas]]</f>
        <v>1</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16.399999999999999</v>
      </c>
      <c r="Y812" s="43" t="s">
        <v>2283</v>
      </c>
      <c r="Z812" s="43"/>
      <c r="AA812" s="43">
        <f>INVENTARIO[[#This Row],[Costo total]]*INVENTARIO[[#This Row],[Entradas]]</f>
        <v>35.400000000000006</v>
      </c>
      <c r="AB812" s="172">
        <f>INVENTARIO[[#This Row],[Stock Actual]]*INVENTARIO[[#This Row],[Costo total]]</f>
        <v>11.8</v>
      </c>
    </row>
    <row r="813" spans="1:28" ht="55" customHeight="1" x14ac:dyDescent="0.15">
      <c r="A813" s="42" t="s">
        <v>2217</v>
      </c>
      <c r="B813" s="173"/>
      <c r="C813" s="174" t="s">
        <v>12</v>
      </c>
      <c r="D813" s="78" t="s">
        <v>2868</v>
      </c>
      <c r="E813" s="78" t="s">
        <v>2566</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hidden="1" customHeight="1" x14ac:dyDescent="0.15">
      <c r="A814" s="43" t="s">
        <v>2218</v>
      </c>
      <c r="B814" s="169"/>
      <c r="C814" s="170" t="s">
        <v>12</v>
      </c>
      <c r="D814" s="83" t="s">
        <v>50</v>
      </c>
      <c r="E814" s="83" t="s">
        <v>2567</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hidden="1" customHeight="1" x14ac:dyDescent="0.15">
      <c r="A815" s="42" t="s">
        <v>2219</v>
      </c>
      <c r="B815" s="173"/>
      <c r="C815" s="174" t="s">
        <v>12</v>
      </c>
      <c r="D815" s="78" t="s">
        <v>50</v>
      </c>
      <c r="E815" s="78" t="s">
        <v>2567</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hidden="1" customHeight="1" x14ac:dyDescent="0.15">
      <c r="A816" s="43" t="s">
        <v>2220</v>
      </c>
      <c r="B816" s="169"/>
      <c r="C816" s="170" t="s">
        <v>12</v>
      </c>
      <c r="D816" s="83" t="s">
        <v>2682</v>
      </c>
      <c r="E816" s="83" t="s">
        <v>2723</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hidden="1" customHeight="1" x14ac:dyDescent="0.15">
      <c r="A817" s="42" t="s">
        <v>2221</v>
      </c>
      <c r="B817" s="173"/>
      <c r="C817" s="174" t="s">
        <v>12</v>
      </c>
      <c r="D817" s="78" t="s">
        <v>52</v>
      </c>
      <c r="E817" s="78" t="s">
        <v>2571</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hidden="1" customHeight="1" x14ac:dyDescent="0.15">
      <c r="A818" s="43" t="s">
        <v>2222</v>
      </c>
      <c r="B818" s="169"/>
      <c r="C818" s="170" t="s">
        <v>12</v>
      </c>
      <c r="D818" s="83" t="s">
        <v>52</v>
      </c>
      <c r="E818" s="83" t="s">
        <v>2571</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hidden="1" customHeight="1" x14ac:dyDescent="0.15">
      <c r="A819" s="42" t="s">
        <v>2223</v>
      </c>
      <c r="B819" s="173"/>
      <c r="C819" s="174" t="s">
        <v>12</v>
      </c>
      <c r="D819" s="78" t="s">
        <v>2724</v>
      </c>
      <c r="E819" s="78" t="s">
        <v>2571</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hidden="1" customHeight="1" x14ac:dyDescent="0.15">
      <c r="A820" s="43" t="s">
        <v>2224</v>
      </c>
      <c r="B820" s="169"/>
      <c r="C820" s="170" t="s">
        <v>12</v>
      </c>
      <c r="D820" s="83" t="s">
        <v>50</v>
      </c>
      <c r="E820" s="83" t="s">
        <v>2568</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hidden="1" customHeight="1" x14ac:dyDescent="0.15">
      <c r="A821" s="42" t="s">
        <v>2225</v>
      </c>
      <c r="B821" s="173"/>
      <c r="C821" s="174" t="s">
        <v>12</v>
      </c>
      <c r="D821" s="78" t="s">
        <v>50</v>
      </c>
      <c r="E821" s="78" t="s">
        <v>2568</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hidden="1"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hidden="1"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hidden="1"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2868</v>
      </c>
      <c r="E825" s="78" t="s">
        <v>2566</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hidden="1"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hidden="1"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hidden="1"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hidden="1"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hidden="1"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hidden="1"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hidden="1" customHeight="1" x14ac:dyDescent="0.15">
      <c r="A832" s="43" t="s">
        <v>2236</v>
      </c>
      <c r="B832" s="169"/>
      <c r="C832" s="170" t="s">
        <v>12</v>
      </c>
      <c r="D832" s="83" t="s">
        <v>2682</v>
      </c>
      <c r="E832" s="83" t="s">
        <v>2725</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hidden="1"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hidden="1"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hidden="1" customHeight="1" x14ac:dyDescent="0.15">
      <c r="A835" s="42" t="s">
        <v>2239</v>
      </c>
      <c r="B835" s="173"/>
      <c r="C835" s="174" t="s">
        <v>12</v>
      </c>
      <c r="D835" s="78" t="s">
        <v>52</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hidden="1" customHeight="1" x14ac:dyDescent="0.15">
      <c r="A836" s="43" t="s">
        <v>2240</v>
      </c>
      <c r="B836" s="169"/>
      <c r="C836" s="170" t="s">
        <v>12</v>
      </c>
      <c r="D836" s="83" t="s">
        <v>52</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hidden="1" customHeight="1" x14ac:dyDescent="0.15">
      <c r="A837" s="42" t="s">
        <v>2241</v>
      </c>
      <c r="B837" s="173"/>
      <c r="C837" s="174" t="s">
        <v>12</v>
      </c>
      <c r="D837" s="78" t="s">
        <v>52</v>
      </c>
      <c r="E837" s="78" t="s">
        <v>2569</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hidden="1" customHeight="1" x14ac:dyDescent="0.15">
      <c r="A838" s="43" t="s">
        <v>2242</v>
      </c>
      <c r="B838" s="169"/>
      <c r="C838" s="170" t="s">
        <v>12</v>
      </c>
      <c r="D838" s="83" t="s">
        <v>52</v>
      </c>
      <c r="E838" s="83" t="s">
        <v>2570</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hidden="1" customHeight="1" x14ac:dyDescent="0.15">
      <c r="A839" s="42" t="s">
        <v>2243</v>
      </c>
      <c r="B839" s="173"/>
      <c r="C839" s="174" t="s">
        <v>12</v>
      </c>
      <c r="D839" s="78" t="s">
        <v>1209</v>
      </c>
      <c r="E839" s="78" t="s">
        <v>2572</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hidden="1" customHeight="1" x14ac:dyDescent="0.15">
      <c r="A840" s="43" t="s">
        <v>2244</v>
      </c>
      <c r="B840" s="169"/>
      <c r="C840" s="170" t="s">
        <v>12</v>
      </c>
      <c r="D840" s="83" t="s">
        <v>1209</v>
      </c>
      <c r="E840" s="83" t="s">
        <v>2572</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hidden="1"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hidden="1"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hidden="1"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hidden="1" customHeight="1" x14ac:dyDescent="0.15">
      <c r="A844" s="43" t="s">
        <v>2248</v>
      </c>
      <c r="B844" s="169"/>
      <c r="C844" s="170" t="s">
        <v>12</v>
      </c>
      <c r="D844" s="83" t="s">
        <v>50</v>
      </c>
      <c r="E844" s="83" t="s">
        <v>2573</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hidden="1" customHeight="1" x14ac:dyDescent="0.15">
      <c r="A845" s="43" t="s">
        <v>2249</v>
      </c>
      <c r="B845" s="169"/>
      <c r="C845" s="170" t="s">
        <v>12</v>
      </c>
      <c r="D845" s="83" t="s">
        <v>52</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f>INVENTARIO[[#This Row],[Entradas]]-INVENTARIO[[#This Row],[Salidas]]</f>
        <v>1</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5.78</v>
      </c>
    </row>
    <row r="846" spans="1:28" ht="55" hidden="1" customHeight="1" x14ac:dyDescent="0.15">
      <c r="A846" s="42" t="s">
        <v>2250</v>
      </c>
      <c r="B846" s="173"/>
      <c r="C846" s="174" t="s">
        <v>12</v>
      </c>
      <c r="D846" s="78" t="s">
        <v>52</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hidden="1" customHeight="1" x14ac:dyDescent="0.15">
      <c r="A847" s="43" t="s">
        <v>2251</v>
      </c>
      <c r="B847" s="169"/>
      <c r="C847" s="170" t="s">
        <v>12</v>
      </c>
      <c r="D847" s="83" t="s">
        <v>52</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hidden="1" customHeight="1" x14ac:dyDescent="0.15">
      <c r="A848" s="42" t="s">
        <v>2252</v>
      </c>
      <c r="B848" s="173"/>
      <c r="C848" s="174" t="s">
        <v>12</v>
      </c>
      <c r="D848" s="78" t="s">
        <v>52</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hidden="1" customHeight="1" x14ac:dyDescent="0.15">
      <c r="A849" s="43" t="s">
        <v>2253</v>
      </c>
      <c r="B849" s="169"/>
      <c r="C849" s="170" t="s">
        <v>12</v>
      </c>
      <c r="D849" s="83" t="s">
        <v>52</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hidden="1"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hidden="1" customHeight="1" x14ac:dyDescent="0.15">
      <c r="A851" s="43" t="s">
        <v>2255</v>
      </c>
      <c r="B851" s="169"/>
      <c r="C851" s="170" t="s">
        <v>12</v>
      </c>
      <c r="D851" s="83" t="s">
        <v>2682</v>
      </c>
      <c r="E851" s="83" t="s">
        <v>2726</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hidden="1"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hidden="1"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f>INVENTARIO[[#This Row],[Entradas]]-INVENTARIO[[#This Row],[Salidas]]</f>
        <v>1</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13.97</v>
      </c>
    </row>
    <row r="854" spans="1:28" ht="55" hidden="1"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hidden="1"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2868</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2868</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hidden="1" customHeight="1" x14ac:dyDescent="0.15">
      <c r="A858" s="43" t="s">
        <v>2576</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hidden="1" customHeight="1" x14ac:dyDescent="0.15">
      <c r="A859" s="42" t="s">
        <v>2262</v>
      </c>
      <c r="B859" s="173"/>
      <c r="C859" s="174" t="s">
        <v>12</v>
      </c>
      <c r="D859" s="78" t="s">
        <v>2682</v>
      </c>
      <c r="E859" s="78" t="s">
        <v>2727</v>
      </c>
      <c r="F859" s="78" t="s">
        <v>693</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hidden="1" customHeight="1" x14ac:dyDescent="0.15">
      <c r="A860" s="43" t="s">
        <v>2263</v>
      </c>
      <c r="B860" s="169"/>
      <c r="C860" s="170" t="s">
        <v>12</v>
      </c>
      <c r="D860" s="83" t="s">
        <v>1209</v>
      </c>
      <c r="E860" s="83" t="s">
        <v>2574</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hidden="1" customHeight="1" x14ac:dyDescent="0.15">
      <c r="A861" s="42" t="s">
        <v>2264</v>
      </c>
      <c r="B861" s="173"/>
      <c r="C861" s="174" t="s">
        <v>12</v>
      </c>
      <c r="D861" s="78" t="s">
        <v>2728</v>
      </c>
      <c r="E861" s="78" t="s">
        <v>2574</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hidden="1" customHeight="1" x14ac:dyDescent="0.15">
      <c r="A862" s="43" t="s">
        <v>2265</v>
      </c>
      <c r="B862" s="169"/>
      <c r="C862" s="170" t="s">
        <v>12</v>
      </c>
      <c r="D862" s="83" t="s">
        <v>52</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hidden="1" customHeight="1" x14ac:dyDescent="0.15">
      <c r="A863" s="42" t="s">
        <v>2266</v>
      </c>
      <c r="B863" s="173"/>
      <c r="C863" s="174" t="s">
        <v>12</v>
      </c>
      <c r="D863" s="78" t="s">
        <v>2699</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hidden="1"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hidden="1"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hidden="1"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hidden="1"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hidden="1"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hidden="1" customHeight="1" x14ac:dyDescent="0.15">
      <c r="A869" s="42" t="s">
        <v>2272</v>
      </c>
      <c r="B869" s="173"/>
      <c r="C869" s="174" t="s">
        <v>12</v>
      </c>
      <c r="D869" s="78" t="s">
        <v>50</v>
      </c>
      <c r="E869" s="78" t="s">
        <v>2694</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hidden="1"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hidden="1"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hidden="1"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hidden="1"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hidden="1"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hidden="1"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hidden="1"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hidden="1"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hidden="1"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hidden="1"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hidden="1"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2413</v>
      </c>
      <c r="B881" s="173"/>
      <c r="C881" s="174" t="s">
        <v>12</v>
      </c>
      <c r="D881" s="78" t="s">
        <v>2868</v>
      </c>
      <c r="E881" s="78" t="s">
        <v>2575</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hidden="1" customHeight="1" x14ac:dyDescent="0.15">
      <c r="A882" s="42" t="s">
        <v>2633</v>
      </c>
      <c r="B882" s="181"/>
      <c r="C882" s="22" t="s">
        <v>12</v>
      </c>
      <c r="D882" s="182" t="s">
        <v>2698</v>
      </c>
      <c r="E882" s="179" t="s">
        <v>2637</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2849</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hidden="1" customHeight="1" x14ac:dyDescent="0.15">
      <c r="A883" s="42" t="s">
        <v>2632</v>
      </c>
      <c r="B883" s="181"/>
      <c r="C883" s="22" t="s">
        <v>12</v>
      </c>
      <c r="D883" s="182" t="s">
        <v>2698</v>
      </c>
      <c r="E883" s="179" t="s">
        <v>2637</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2849</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hidden="1" customHeight="1" x14ac:dyDescent="0.15">
      <c r="A884" s="42" t="s">
        <v>2631</v>
      </c>
      <c r="B884" s="181"/>
      <c r="C884" s="22" t="s">
        <v>12</v>
      </c>
      <c r="D884" s="182" t="s">
        <v>2698</v>
      </c>
      <c r="E884" s="179" t="s">
        <v>2638</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2849</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hidden="1" customHeight="1" x14ac:dyDescent="0.15">
      <c r="A885" s="42" t="s">
        <v>2630</v>
      </c>
      <c r="B885" s="181"/>
      <c r="C885" s="22" t="s">
        <v>12</v>
      </c>
      <c r="D885" s="182" t="s">
        <v>2698</v>
      </c>
      <c r="E885" s="179" t="s">
        <v>2638</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2849</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hidden="1" customHeight="1" x14ac:dyDescent="0.15">
      <c r="A886" s="42" t="s">
        <v>2628</v>
      </c>
      <c r="B886" s="181"/>
      <c r="C886" s="22" t="s">
        <v>12</v>
      </c>
      <c r="D886" s="182" t="s">
        <v>2698</v>
      </c>
      <c r="E886" s="179" t="s">
        <v>2639</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2849</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hidden="1" customHeight="1" x14ac:dyDescent="0.15">
      <c r="A887" s="42" t="s">
        <v>2629</v>
      </c>
      <c r="B887" s="181"/>
      <c r="C887" s="22" t="s">
        <v>12</v>
      </c>
      <c r="D887" s="182" t="s">
        <v>2698</v>
      </c>
      <c r="E887" s="179" t="s">
        <v>2639</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2849</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hidden="1" customHeight="1" x14ac:dyDescent="0.15">
      <c r="A888" s="42" t="s">
        <v>2627</v>
      </c>
      <c r="B888" s="181"/>
      <c r="C888" s="22" t="s">
        <v>12</v>
      </c>
      <c r="D888" s="182" t="s">
        <v>2717</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2849</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hidden="1" customHeight="1" x14ac:dyDescent="0.15">
      <c r="A889" s="42" t="s">
        <v>2626</v>
      </c>
      <c r="B889" s="181"/>
      <c r="C889" s="22" t="s">
        <v>12</v>
      </c>
      <c r="D889" s="182" t="s">
        <v>2717</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2849</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hidden="1" customHeight="1" x14ac:dyDescent="0.15">
      <c r="A890" s="42" t="s">
        <v>2625</v>
      </c>
      <c r="B890" s="181"/>
      <c r="C890" s="22" t="s">
        <v>12</v>
      </c>
      <c r="D890" s="182" t="s">
        <v>415</v>
      </c>
      <c r="E890" s="179" t="s">
        <v>2584</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2849</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hidden="1" customHeight="1" x14ac:dyDescent="0.15">
      <c r="A891" s="42" t="s">
        <v>2624</v>
      </c>
      <c r="B891" s="181"/>
      <c r="C891" s="22" t="s">
        <v>12</v>
      </c>
      <c r="D891" s="182" t="s">
        <v>2680</v>
      </c>
      <c r="E891" s="179" t="s">
        <v>2729</v>
      </c>
      <c r="F891" s="180" t="s">
        <v>693</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t="s">
        <v>2849</v>
      </c>
      <c r="Z891" s="20">
        <v>0</v>
      </c>
      <c r="AA891" s="20">
        <f>INVENTARIO[[#This Row],[Costo total]]*INVENTARIO[[#This Row],[Entradas]]</f>
        <v>29</v>
      </c>
      <c r="AB891" s="172">
        <f>INVENTARIO[[#This Row],[Stock Actual]]*INVENTARIO[[#This Row],[Costo total]]</f>
        <v>29</v>
      </c>
    </row>
    <row r="892" spans="1:28" ht="55" hidden="1" customHeight="1" x14ac:dyDescent="0.15">
      <c r="A892" s="42" t="s">
        <v>2623</v>
      </c>
      <c r="B892" s="181"/>
      <c r="C892" s="22" t="s">
        <v>12</v>
      </c>
      <c r="D892" s="182" t="s">
        <v>2721</v>
      </c>
      <c r="E892" s="179" t="s">
        <v>2730</v>
      </c>
      <c r="F892" s="180" t="s">
        <v>693</v>
      </c>
      <c r="G892" s="183" t="s">
        <v>2284</v>
      </c>
      <c r="H892" s="175">
        <f>INVENTARIO[[#This Row],[Precio Final]]</f>
        <v>40</v>
      </c>
      <c r="I892" s="184">
        <f t="shared" si="59"/>
        <v>18.617647058823529</v>
      </c>
      <c r="J892" s="120">
        <v>1</v>
      </c>
      <c r="K892" s="110">
        <v>0</v>
      </c>
      <c r="L892" s="110">
        <f>INVENTARIO[[#This Row],[Entradas]]-INVENTARIO[[#This Row],[Salidas]]</f>
        <v>1</v>
      </c>
      <c r="M892" s="42">
        <f>INVENTARIO[[#This Row],[Pricing 1]]*10%</f>
        <v>1.861764705882353</v>
      </c>
      <c r="N892" s="42">
        <v>211</v>
      </c>
      <c r="O892" s="42">
        <v>17</v>
      </c>
      <c r="P892" s="42">
        <f t="shared" si="60"/>
        <v>12.411764705882353</v>
      </c>
      <c r="Q892" s="110"/>
      <c r="R892" s="42"/>
      <c r="S892" s="185">
        <f>Q892*R892/1000</f>
        <v>0</v>
      </c>
      <c r="T892" s="42">
        <f>INVENTARIO[[#This Row],[Costo Unitario (USD)]]+INVENTARIO[[#This Row],[Costo Envío (USD)]]</f>
        <v>12.411764705882353</v>
      </c>
      <c r="U892" s="168">
        <f>INVENTARIO[[#This Row],[Costo total]]*1.5</f>
        <v>18.617647058823529</v>
      </c>
      <c r="V892" s="186">
        <v>40</v>
      </c>
      <c r="W892" s="42">
        <f>INVENTARIO[[#This Row],[Precio Final]]-INVENTARIO[[#This Row],[Costo total]]</f>
        <v>27.588235294117645</v>
      </c>
      <c r="X892" s="42">
        <f>INVENTARIO[[#This Row],[Ganancia Unitaria]]*INVENTARIO[[#This Row],[Salidas]]</f>
        <v>0</v>
      </c>
      <c r="Y892" s="42" t="s">
        <v>2849</v>
      </c>
      <c r="Z892" s="20">
        <f>INVENTARIO[[#This Row],[Costo Envío (USD)]]*INVENTARIO[[#This Row],[Entradas]]</f>
        <v>0</v>
      </c>
      <c r="AA892" s="20">
        <f>INVENTARIO[[#This Row],[Costo total]]*INVENTARIO[[#This Row],[Entradas]]</f>
        <v>12.411764705882353</v>
      </c>
      <c r="AB892" s="172">
        <f>INVENTARIO[[#This Row],[Stock Actual]]*INVENTARIO[[#This Row],[Costo total]]</f>
        <v>12.411764705882353</v>
      </c>
    </row>
    <row r="893" spans="1:28" ht="55" hidden="1" customHeight="1" x14ac:dyDescent="0.15">
      <c r="A893" s="42" t="s">
        <v>2622</v>
      </c>
      <c r="B893" s="181"/>
      <c r="C893" s="22" t="s">
        <v>12</v>
      </c>
      <c r="D893" s="182" t="s">
        <v>2659</v>
      </c>
      <c r="E893" s="179" t="s">
        <v>2635</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2849</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hidden="1" customHeight="1" x14ac:dyDescent="0.15">
      <c r="A894" s="42" t="s">
        <v>2621</v>
      </c>
      <c r="B894" s="181"/>
      <c r="C894" s="22" t="s">
        <v>12</v>
      </c>
      <c r="D894" s="182" t="s">
        <v>2659</v>
      </c>
      <c r="E894" s="179" t="s">
        <v>2577</v>
      </c>
      <c r="F894" s="180" t="s">
        <v>716</v>
      </c>
      <c r="G894" s="183" t="s">
        <v>2284</v>
      </c>
      <c r="H894" s="175">
        <f>INVENTARIO[[#This Row],[Precio Final]]</f>
        <v>35</v>
      </c>
      <c r="I894" s="184">
        <f t="shared" ref="I894:I922" si="61">U894</f>
        <v>36.705882352941174</v>
      </c>
      <c r="J894" s="120">
        <v>0</v>
      </c>
      <c r="K894" s="110">
        <v>0</v>
      </c>
      <c r="L894" s="110">
        <f>INVENTARIO[[#This Row],[Entradas]]-INVENTARIO[[#This Row],[Salidas]]</f>
        <v>0</v>
      </c>
      <c r="M894" s="42">
        <f>INVENTARIO[[#This Row],[Pricing 1]]*10%</f>
        <v>3.6705882352941175</v>
      </c>
      <c r="N894" s="42">
        <v>348</v>
      </c>
      <c r="O894" s="42">
        <v>17</v>
      </c>
      <c r="P894" s="42">
        <f t="shared" ref="P894:P922" si="62">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2849</v>
      </c>
      <c r="Z894" s="20">
        <f>INVENTARIO[[#This Row],[Costo Envío (USD)]]*INVENTARIO[[#This Row],[Entradas]]</f>
        <v>0</v>
      </c>
      <c r="AA894" s="20">
        <f>INVENTARIO[[#This Row],[Costo total]]*INVENTARIO[[#This Row],[Entradas]]</f>
        <v>0</v>
      </c>
      <c r="AB894" s="172">
        <f>INVENTARIO[[#This Row],[Stock Actual]]*INVENTARIO[[#This Row],[Costo total]]</f>
        <v>0</v>
      </c>
    </row>
    <row r="895" spans="1:28" ht="55" hidden="1" customHeight="1" x14ac:dyDescent="0.15">
      <c r="A895" s="42" t="s">
        <v>2620</v>
      </c>
      <c r="B895" s="181"/>
      <c r="C895" s="22" t="s">
        <v>12</v>
      </c>
      <c r="D895" s="182" t="s">
        <v>2720</v>
      </c>
      <c r="E895" s="179" t="s">
        <v>2577</v>
      </c>
      <c r="F895" s="180" t="s">
        <v>713</v>
      </c>
      <c r="G895" s="183" t="s">
        <v>2284</v>
      </c>
      <c r="H895" s="175">
        <f>INVENTARIO[[#This Row],[Precio Final]]</f>
        <v>35</v>
      </c>
      <c r="I895" s="184">
        <f t="shared" si="61"/>
        <v>38.205882352941174</v>
      </c>
      <c r="J895" s="120">
        <v>1</v>
      </c>
      <c r="K895" s="110">
        <v>0</v>
      </c>
      <c r="L895" s="110">
        <f>INVENTARIO[[#This Row],[Entradas]]-INVENTARIO[[#This Row],[Salidas]]</f>
        <v>1</v>
      </c>
      <c r="M895" s="42">
        <f>INVENTARIO[[#This Row],[Pricing 1]]*10%</f>
        <v>3.8205882352941174</v>
      </c>
      <c r="N895" s="42">
        <v>348</v>
      </c>
      <c r="O895" s="42">
        <v>17</v>
      </c>
      <c r="P895" s="42">
        <f t="shared" si="62"/>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2849</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hidden="1" customHeight="1" x14ac:dyDescent="0.15">
      <c r="A896" s="42" t="s">
        <v>2619</v>
      </c>
      <c r="B896" s="181"/>
      <c r="C896" s="22" t="s">
        <v>12</v>
      </c>
      <c r="D896" s="182" t="s">
        <v>2720</v>
      </c>
      <c r="E896" s="179" t="s">
        <v>2577</v>
      </c>
      <c r="F896" s="180" t="s">
        <v>2328</v>
      </c>
      <c r="G896" s="183" t="s">
        <v>2284</v>
      </c>
      <c r="H896" s="175">
        <f>INVENTARIO[[#This Row],[Precio Final]]</f>
        <v>35</v>
      </c>
      <c r="I896" s="184">
        <f t="shared" si="61"/>
        <v>38.205882352941174</v>
      </c>
      <c r="J896" s="120">
        <v>3</v>
      </c>
      <c r="K896" s="110">
        <v>0</v>
      </c>
      <c r="L896" s="110">
        <f>INVENTARIO[[#This Row],[Entradas]]-INVENTARIO[[#This Row],[Salidas]]</f>
        <v>3</v>
      </c>
      <c r="M896" s="42">
        <f>INVENTARIO[[#This Row],[Pricing 1]]*10%</f>
        <v>3.8205882352941174</v>
      </c>
      <c r="N896" s="42">
        <v>348</v>
      </c>
      <c r="O896" s="42">
        <v>17</v>
      </c>
      <c r="P896" s="42">
        <f t="shared" si="62"/>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2849</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hidden="1" customHeight="1" x14ac:dyDescent="0.15">
      <c r="A897" s="42" t="s">
        <v>2618</v>
      </c>
      <c r="B897" s="181"/>
      <c r="C897" s="22" t="s">
        <v>12</v>
      </c>
      <c r="D897" s="182" t="s">
        <v>2720</v>
      </c>
      <c r="E897" s="179" t="s">
        <v>2577</v>
      </c>
      <c r="F897" s="180" t="s">
        <v>714</v>
      </c>
      <c r="G897" s="183" t="s">
        <v>2284</v>
      </c>
      <c r="H897" s="175">
        <f>INVENTARIO[[#This Row],[Precio Final]]</f>
        <v>35</v>
      </c>
      <c r="I897" s="184">
        <f t="shared" si="61"/>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2"/>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2849</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hidden="1" customHeight="1" x14ac:dyDescent="0.15">
      <c r="A898" s="42" t="s">
        <v>2617</v>
      </c>
      <c r="B898" s="181"/>
      <c r="C898" s="22" t="s">
        <v>12</v>
      </c>
      <c r="D898" s="182" t="s">
        <v>2719</v>
      </c>
      <c r="E898" s="179" t="s">
        <v>2578</v>
      </c>
      <c r="F898" s="180" t="s">
        <v>2579</v>
      </c>
      <c r="G898" s="183" t="s">
        <v>2284</v>
      </c>
      <c r="H898" s="175">
        <f>INVENTARIO[[#This Row],[Precio Final]]</f>
        <v>1.2</v>
      </c>
      <c r="I898" s="184">
        <f t="shared" si="61"/>
        <v>0.45441176470588229</v>
      </c>
      <c r="J898" s="120">
        <v>10</v>
      </c>
      <c r="K898" s="110">
        <v>0</v>
      </c>
      <c r="L898" s="110">
        <f>INVENTARIO[[#This Row],[Entradas]]-INVENTARIO[[#This Row],[Salidas]]</f>
        <v>10</v>
      </c>
      <c r="M898" s="42">
        <f>INVENTARIO[[#This Row],[Pricing 1]]*10%</f>
        <v>4.5441176470588235E-2</v>
      </c>
      <c r="N898" s="42">
        <v>4.3</v>
      </c>
      <c r="O898" s="42">
        <v>17</v>
      </c>
      <c r="P898" s="42">
        <f t="shared" si="62"/>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2849</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hidden="1" customHeight="1" x14ac:dyDescent="0.15">
      <c r="A899" s="42" t="s">
        <v>2616</v>
      </c>
      <c r="B899" s="181"/>
      <c r="C899" s="22" t="s">
        <v>12</v>
      </c>
      <c r="D899" s="182" t="s">
        <v>2719</v>
      </c>
      <c r="E899" s="179" t="s">
        <v>2578</v>
      </c>
      <c r="F899" s="180" t="s">
        <v>2580</v>
      </c>
      <c r="G899" s="183" t="s">
        <v>2284</v>
      </c>
      <c r="H899" s="175">
        <f>INVENTARIO[[#This Row],[Precio Final]]</f>
        <v>1.2</v>
      </c>
      <c r="I899" s="184">
        <f t="shared" si="61"/>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2"/>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2849</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hidden="1" customHeight="1" x14ac:dyDescent="0.15">
      <c r="A900" s="42" t="s">
        <v>2615</v>
      </c>
      <c r="B900" s="181"/>
      <c r="C900" s="22" t="s">
        <v>12</v>
      </c>
      <c r="D900" s="182" t="s">
        <v>2719</v>
      </c>
      <c r="E900" s="179" t="s">
        <v>2581</v>
      </c>
      <c r="F900" s="180" t="s">
        <v>2327</v>
      </c>
      <c r="G900" s="183" t="s">
        <v>2284</v>
      </c>
      <c r="H900" s="175">
        <f>INVENTARIO[[#This Row],[Precio Final]]</f>
        <v>1</v>
      </c>
      <c r="I900" s="184">
        <f t="shared" si="61"/>
        <v>0.64411764705882346</v>
      </c>
      <c r="J900" s="120">
        <v>20</v>
      </c>
      <c r="K900" s="110">
        <f>SUMIFS(VENTAS[Cantidad],VENTAS[Código del producto Vendido],INVENTARIO[[#This Row],[Code]])</f>
        <v>2</v>
      </c>
      <c r="L900" s="110">
        <f>INVENTARIO[[#This Row],[Entradas]]-INVENTARIO[[#This Row],[Salidas]]</f>
        <v>18</v>
      </c>
      <c r="M900" s="42">
        <f>INVENTARIO[[#This Row],[Pricing 1]]*10%</f>
        <v>6.4411764705882349E-2</v>
      </c>
      <c r="N900" s="42">
        <v>6.45</v>
      </c>
      <c r="O900" s="42">
        <v>17</v>
      </c>
      <c r="P900" s="42">
        <f t="shared" si="62"/>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1.1411764705882352</v>
      </c>
      <c r="Y900" s="42" t="s">
        <v>2849</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hidden="1" customHeight="1" x14ac:dyDescent="0.15">
      <c r="A901" s="42" t="s">
        <v>2614</v>
      </c>
      <c r="B901" s="181"/>
      <c r="C901" s="22" t="s">
        <v>12</v>
      </c>
      <c r="D901" s="182" t="s">
        <v>2731</v>
      </c>
      <c r="E901" s="179" t="s">
        <v>2401</v>
      </c>
      <c r="F901" s="180" t="s">
        <v>698</v>
      </c>
      <c r="G901" s="183" t="s">
        <v>2284</v>
      </c>
      <c r="H901" s="175">
        <f>INVENTARIO[[#This Row],[Precio Final]]</f>
        <v>22</v>
      </c>
      <c r="I901" s="184">
        <f t="shared" si="61"/>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2"/>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2849</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hidden="1" customHeight="1" x14ac:dyDescent="0.15">
      <c r="A902" s="42" t="s">
        <v>2613</v>
      </c>
      <c r="B902" s="181"/>
      <c r="C902" s="22" t="s">
        <v>12</v>
      </c>
      <c r="D902" s="182" t="s">
        <v>415</v>
      </c>
      <c r="E902" s="179" t="s">
        <v>2582</v>
      </c>
      <c r="F902" s="180" t="s">
        <v>695</v>
      </c>
      <c r="G902" s="183" t="s">
        <v>2284</v>
      </c>
      <c r="H902" s="175">
        <f>INVENTARIO[[#This Row],[Precio Final]]</f>
        <v>20</v>
      </c>
      <c r="I902" s="184">
        <f t="shared" si="61"/>
        <v>18.529411764705884</v>
      </c>
      <c r="J902" s="120">
        <v>1</v>
      </c>
      <c r="K902" s="110">
        <v>0</v>
      </c>
      <c r="L902" s="110">
        <f>INVENTARIO[[#This Row],[Entradas]]-INVENTARIO[[#This Row],[Salidas]]</f>
        <v>1</v>
      </c>
      <c r="M902" s="42">
        <f>INVENTARIO[[#This Row],[Pricing 1]]*10%</f>
        <v>1.8529411764705885</v>
      </c>
      <c r="N902" s="42">
        <v>142</v>
      </c>
      <c r="O902" s="42">
        <v>17</v>
      </c>
      <c r="P902" s="42">
        <f t="shared" si="62"/>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2849</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hidden="1" customHeight="1" x14ac:dyDescent="0.15">
      <c r="A903" s="42" t="s">
        <v>2612</v>
      </c>
      <c r="B903" s="181"/>
      <c r="C903" s="22" t="s">
        <v>12</v>
      </c>
      <c r="D903" s="182" t="s">
        <v>415</v>
      </c>
      <c r="E903" s="179" t="s">
        <v>2582</v>
      </c>
      <c r="F903" s="180" t="s">
        <v>697</v>
      </c>
      <c r="G903" s="183" t="s">
        <v>2284</v>
      </c>
      <c r="H903" s="175">
        <f>INVENTARIO[[#This Row],[Precio Final]]</f>
        <v>20</v>
      </c>
      <c r="I903" s="184">
        <f t="shared" si="61"/>
        <v>18.529411764705884</v>
      </c>
      <c r="J903" s="120">
        <v>1</v>
      </c>
      <c r="K903" s="110">
        <v>0</v>
      </c>
      <c r="L903" s="110">
        <f>INVENTARIO[[#This Row],[Entradas]]-INVENTARIO[[#This Row],[Salidas]]</f>
        <v>1</v>
      </c>
      <c r="M903" s="42">
        <f>INVENTARIO[[#This Row],[Pricing 1]]*10%</f>
        <v>1.8529411764705885</v>
      </c>
      <c r="N903" s="42">
        <v>142</v>
      </c>
      <c r="O903" s="42">
        <v>17</v>
      </c>
      <c r="P903" s="42">
        <f t="shared" si="62"/>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2849</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hidden="1" customHeight="1" x14ac:dyDescent="0.15">
      <c r="A904" s="42" t="s">
        <v>2611</v>
      </c>
      <c r="B904" s="181"/>
      <c r="C904" s="22" t="s">
        <v>12</v>
      </c>
      <c r="D904" s="182" t="s">
        <v>2680</v>
      </c>
      <c r="E904" s="179" t="s">
        <v>2732</v>
      </c>
      <c r="F904" s="180" t="s">
        <v>698</v>
      </c>
      <c r="G904" s="183" t="s">
        <v>2284</v>
      </c>
      <c r="H904" s="175">
        <f>INVENTARIO[[#This Row],[Precio Final]]</f>
        <v>20</v>
      </c>
      <c r="I904" s="184">
        <f t="shared" si="61"/>
        <v>18.529411764705884</v>
      </c>
      <c r="J904" s="120">
        <v>1</v>
      </c>
      <c r="K904" s="110">
        <v>0</v>
      </c>
      <c r="L904" s="110">
        <f>INVENTARIO[[#This Row],[Entradas]]-INVENTARIO[[#This Row],[Salidas]]</f>
        <v>1</v>
      </c>
      <c r="M904" s="42">
        <f>INVENTARIO[[#This Row],[Pricing 1]]*10%</f>
        <v>1.8529411764705885</v>
      </c>
      <c r="N904" s="42">
        <v>142</v>
      </c>
      <c r="O904" s="42">
        <v>17</v>
      </c>
      <c r="P904" s="42">
        <f t="shared" si="62"/>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2849</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hidden="1" customHeight="1" x14ac:dyDescent="0.15">
      <c r="A905" s="42" t="s">
        <v>2610</v>
      </c>
      <c r="B905" s="181"/>
      <c r="C905" s="22" t="s">
        <v>12</v>
      </c>
      <c r="D905" s="182" t="s">
        <v>2680</v>
      </c>
      <c r="E905" s="179" t="s">
        <v>2733</v>
      </c>
      <c r="F905" s="180" t="s">
        <v>698</v>
      </c>
      <c r="G905" s="183" t="s">
        <v>2284</v>
      </c>
      <c r="H905" s="175">
        <f>INVENTARIO[[#This Row],[Precio Final]]</f>
        <v>20</v>
      </c>
      <c r="I905" s="184">
        <f t="shared" si="61"/>
        <v>18.529411764705884</v>
      </c>
      <c r="J905" s="120">
        <v>1</v>
      </c>
      <c r="K905" s="110">
        <v>0</v>
      </c>
      <c r="L905" s="110">
        <f>INVENTARIO[[#This Row],[Entradas]]-INVENTARIO[[#This Row],[Salidas]]</f>
        <v>1</v>
      </c>
      <c r="M905" s="42">
        <f>INVENTARIO[[#This Row],[Pricing 1]]*10%</f>
        <v>1.8529411764705885</v>
      </c>
      <c r="N905" s="42">
        <v>142</v>
      </c>
      <c r="O905" s="42">
        <v>17</v>
      </c>
      <c r="P905" s="42">
        <f t="shared" si="62"/>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2849</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hidden="1" customHeight="1" x14ac:dyDescent="0.15">
      <c r="A906" s="42" t="s">
        <v>2609</v>
      </c>
      <c r="B906" s="181"/>
      <c r="C906" s="22" t="s">
        <v>12</v>
      </c>
      <c r="D906" s="182" t="s">
        <v>415</v>
      </c>
      <c r="E906" s="179" t="s">
        <v>2583</v>
      </c>
      <c r="F906" s="180" t="s">
        <v>697</v>
      </c>
      <c r="G906" s="183" t="s">
        <v>2284</v>
      </c>
      <c r="H906" s="175">
        <f>INVENTARIO[[#This Row],[Precio Final]]</f>
        <v>20</v>
      </c>
      <c r="I906" s="184">
        <f t="shared" si="61"/>
        <v>18.529411764705884</v>
      </c>
      <c r="J906" s="120">
        <v>2</v>
      </c>
      <c r="K906" s="110">
        <v>0</v>
      </c>
      <c r="L906" s="110">
        <f>INVENTARIO[[#This Row],[Entradas]]-INVENTARIO[[#This Row],[Salidas]]</f>
        <v>2</v>
      </c>
      <c r="M906" s="42">
        <f>INVENTARIO[[#This Row],[Pricing 1]]*10%</f>
        <v>1.8529411764705885</v>
      </c>
      <c r="N906" s="42">
        <v>142</v>
      </c>
      <c r="O906" s="42">
        <v>17</v>
      </c>
      <c r="P906" s="42">
        <f t="shared" si="62"/>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2849</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hidden="1" customHeight="1" x14ac:dyDescent="0.15">
      <c r="A907" s="42" t="s">
        <v>2608</v>
      </c>
      <c r="B907" s="181"/>
      <c r="C907" s="22" t="s">
        <v>12</v>
      </c>
      <c r="D907" s="182" t="s">
        <v>2680</v>
      </c>
      <c r="E907" s="179" t="s">
        <v>2583</v>
      </c>
      <c r="F907" s="180" t="s">
        <v>698</v>
      </c>
      <c r="G907" s="183" t="s">
        <v>2284</v>
      </c>
      <c r="H907" s="175">
        <f>INVENTARIO[[#This Row],[Precio Final]]</f>
        <v>20</v>
      </c>
      <c r="I907" s="184">
        <f t="shared" si="61"/>
        <v>18.529411764705884</v>
      </c>
      <c r="J907" s="120">
        <v>2</v>
      </c>
      <c r="K907" s="110">
        <v>0</v>
      </c>
      <c r="L907" s="110">
        <f>INVENTARIO[[#This Row],[Entradas]]-INVENTARIO[[#This Row],[Salidas]]</f>
        <v>2</v>
      </c>
      <c r="M907" s="42">
        <f>INVENTARIO[[#This Row],[Pricing 1]]*10%</f>
        <v>1.8529411764705885</v>
      </c>
      <c r="N907" s="42">
        <v>142</v>
      </c>
      <c r="O907" s="42">
        <v>17</v>
      </c>
      <c r="P907" s="42">
        <f t="shared" si="62"/>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2849</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hidden="1" customHeight="1" x14ac:dyDescent="0.15">
      <c r="A908" s="42" t="s">
        <v>2607</v>
      </c>
      <c r="B908" s="181"/>
      <c r="C908" s="22" t="s">
        <v>12</v>
      </c>
      <c r="D908" s="182" t="s">
        <v>415</v>
      </c>
      <c r="E908" s="179" t="s">
        <v>2695</v>
      </c>
      <c r="F908" s="180" t="s">
        <v>693</v>
      </c>
      <c r="G908" s="183" t="s">
        <v>2284</v>
      </c>
      <c r="H908" s="175">
        <f>INVENTARIO[[#This Row],[Precio Final]]</f>
        <v>20</v>
      </c>
      <c r="I908" s="184">
        <f t="shared" si="61"/>
        <v>32.117647058823536</v>
      </c>
      <c r="J908" s="120">
        <v>4</v>
      </c>
      <c r="K908" s="110">
        <v>0</v>
      </c>
      <c r="L908" s="110">
        <f>INVENTARIO[[#This Row],[Entradas]]-INVENTARIO[[#This Row],[Salidas]]</f>
        <v>4</v>
      </c>
      <c r="M908" s="42">
        <f>INVENTARIO[[#This Row],[Pricing 1]]*10%</f>
        <v>3.211764705882354</v>
      </c>
      <c r="N908" s="42">
        <v>211</v>
      </c>
      <c r="O908" s="42">
        <v>17</v>
      </c>
      <c r="P908" s="42">
        <f t="shared" si="62"/>
        <v>12.411764705882353</v>
      </c>
      <c r="Q908" s="110"/>
      <c r="R908" s="42"/>
      <c r="S908" s="185">
        <v>9</v>
      </c>
      <c r="T908" s="42">
        <f>INVENTARIO[[#This Row],[Costo Unitario (USD)]]+INVENTARIO[[#This Row],[Costo Envío (USD)]]</f>
        <v>21.411764705882355</v>
      </c>
      <c r="U908" s="168">
        <f>INVENTARIO[[#This Row],[Costo total]]*1.5</f>
        <v>32.117647058823536</v>
      </c>
      <c r="V908" s="186">
        <v>20</v>
      </c>
      <c r="W908" s="42">
        <f>INVENTARIO[[#This Row],[Precio Final]]-INVENTARIO[[#This Row],[Costo total]]</f>
        <v>-1.411764705882355</v>
      </c>
      <c r="X908" s="42">
        <f>INVENTARIO[[#This Row],[Ganancia Unitaria]]*INVENTARIO[[#This Row],[Salidas]]</f>
        <v>0</v>
      </c>
      <c r="Y908" s="42" t="s">
        <v>2849</v>
      </c>
      <c r="Z908" s="20">
        <f>INVENTARIO[[#This Row],[Costo Envío (USD)]]*INVENTARIO[[#This Row],[Entradas]]</f>
        <v>36</v>
      </c>
      <c r="AA908" s="20">
        <f>INVENTARIO[[#This Row],[Costo total]]*INVENTARIO[[#This Row],[Entradas]]</f>
        <v>85.64705882352942</v>
      </c>
      <c r="AB908" s="172">
        <f>INVENTARIO[[#This Row],[Stock Actual]]*INVENTARIO[[#This Row],[Costo total]]</f>
        <v>85.64705882352942</v>
      </c>
    </row>
    <row r="909" spans="1:28" ht="55" hidden="1" customHeight="1" x14ac:dyDescent="0.15">
      <c r="A909" s="42" t="s">
        <v>2606</v>
      </c>
      <c r="B909" s="181"/>
      <c r="C909" s="22" t="s">
        <v>12</v>
      </c>
      <c r="D909" s="182" t="s">
        <v>2697</v>
      </c>
      <c r="E909" s="179" t="s">
        <v>2645</v>
      </c>
      <c r="F909" s="180" t="s">
        <v>2327</v>
      </c>
      <c r="G909" s="183" t="s">
        <v>164</v>
      </c>
      <c r="H909" s="175">
        <f>INVENTARIO[[#This Row],[Precio Final]]</f>
        <v>10</v>
      </c>
      <c r="I909" s="184">
        <f t="shared" si="61"/>
        <v>5.7352941176470589</v>
      </c>
      <c r="J909" s="120">
        <v>2</v>
      </c>
      <c r="K909" s="110">
        <f>SUMIFS(VENTAS[Cantidad],VENTAS[Código del producto Vendido],INVENTARIO[[#This Row],[Code]])</f>
        <v>0</v>
      </c>
      <c r="L909" s="110">
        <f>INVENTARIO[[#This Row],[Entradas]]-INVENTARIO[[#This Row],[Salidas]]</f>
        <v>2</v>
      </c>
      <c r="M909" s="42">
        <f>INVENTARIO[[#This Row],[Pricing 1]]*10%</f>
        <v>0.57352941176470595</v>
      </c>
      <c r="N909" s="42">
        <v>48</v>
      </c>
      <c r="O909" s="42">
        <v>17</v>
      </c>
      <c r="P909" s="42">
        <f t="shared" si="62"/>
        <v>2.8235294117647061</v>
      </c>
      <c r="Q909" s="110"/>
      <c r="R909" s="42"/>
      <c r="S909" s="185">
        <v>1</v>
      </c>
      <c r="T909" s="42">
        <f>INVENTARIO[[#This Row],[Costo Unitario (USD)]]+INVENTARIO[[#This Row],[Costo Envío (USD)]]</f>
        <v>3.8235294117647061</v>
      </c>
      <c r="U909" s="168">
        <f>INVENTARIO[[#This Row],[Costo total]]*1.5</f>
        <v>5.7352941176470589</v>
      </c>
      <c r="V909" s="186">
        <v>10</v>
      </c>
      <c r="W909" s="42">
        <f>INVENTARIO[[#This Row],[Precio Final]]-INVENTARIO[[#This Row],[Costo total]]</f>
        <v>6.1764705882352935</v>
      </c>
      <c r="X909" s="42">
        <f>INVENTARIO[[#This Row],[Ganancia Unitaria]]*INVENTARIO[[#This Row],[Salidas]]</f>
        <v>0</v>
      </c>
      <c r="Y909" s="42" t="s">
        <v>2849</v>
      </c>
      <c r="Z909" s="20">
        <f>INVENTARIO[[#This Row],[Costo Envío (USD)]]*INVENTARIO[[#This Row],[Entradas]]</f>
        <v>2</v>
      </c>
      <c r="AA909" s="20">
        <f>INVENTARIO[[#This Row],[Costo total]]*INVENTARIO[[#This Row],[Entradas]]</f>
        <v>7.6470588235294121</v>
      </c>
      <c r="AB909" s="172">
        <f>INVENTARIO[[#This Row],[Stock Actual]]*INVENTARIO[[#This Row],[Costo total]]</f>
        <v>7.6470588235294121</v>
      </c>
    </row>
    <row r="910" spans="1:28" ht="55" hidden="1" customHeight="1" x14ac:dyDescent="0.15">
      <c r="A910" s="42" t="s">
        <v>2604</v>
      </c>
      <c r="B910" s="181"/>
      <c r="C910" s="22" t="s">
        <v>12</v>
      </c>
      <c r="D910" s="182" t="s">
        <v>415</v>
      </c>
      <c r="E910" s="179" t="s">
        <v>2584</v>
      </c>
      <c r="F910" s="180" t="s">
        <v>697</v>
      </c>
      <c r="G910" s="183" t="s">
        <v>164</v>
      </c>
      <c r="H910" s="175">
        <f>INVENTARIO[[#This Row],[Precio Final]]</f>
        <v>20</v>
      </c>
      <c r="I910" s="184">
        <f t="shared" si="61"/>
        <v>14.382352941176471</v>
      </c>
      <c r="J910" s="120">
        <v>1</v>
      </c>
      <c r="K910" s="110">
        <v>0</v>
      </c>
      <c r="L910" s="110">
        <f>INVENTARIO[[#This Row],[Entradas]]-INVENTARIO[[#This Row],[Salidas]]</f>
        <v>1</v>
      </c>
      <c r="M910" s="42">
        <f>INVENTARIO[[#This Row],[Pricing 1]]*10%</f>
        <v>1.4382352941176473</v>
      </c>
      <c r="N910" s="42">
        <v>112</v>
      </c>
      <c r="O910" s="42">
        <v>17</v>
      </c>
      <c r="P910" s="42">
        <f t="shared" si="62"/>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2849</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hidden="1" customHeight="1" x14ac:dyDescent="0.15">
      <c r="A911" s="42" t="s">
        <v>2605</v>
      </c>
      <c r="B911" s="181"/>
      <c r="C911" s="22" t="s">
        <v>12</v>
      </c>
      <c r="D911" s="182" t="s">
        <v>2680</v>
      </c>
      <c r="E911" s="179" t="s">
        <v>2734</v>
      </c>
      <c r="F911" s="180" t="s">
        <v>698</v>
      </c>
      <c r="G911" s="183" t="s">
        <v>164</v>
      </c>
      <c r="H911" s="175">
        <f>INVENTARIO[[#This Row],[Precio Final]]</f>
        <v>20</v>
      </c>
      <c r="I911" s="184">
        <f t="shared" si="61"/>
        <v>14.382352941176471</v>
      </c>
      <c r="J911" s="120">
        <v>1</v>
      </c>
      <c r="K911" s="110">
        <v>0</v>
      </c>
      <c r="L911" s="110">
        <f>INVENTARIO[[#This Row],[Entradas]]-INVENTARIO[[#This Row],[Salidas]]</f>
        <v>1</v>
      </c>
      <c r="M911" s="42">
        <f>INVENTARIO[[#This Row],[Pricing 1]]*10%</f>
        <v>1.4382352941176473</v>
      </c>
      <c r="N911" s="42">
        <v>112</v>
      </c>
      <c r="O911" s="42">
        <v>17</v>
      </c>
      <c r="P911" s="42">
        <f t="shared" si="62"/>
        <v>6.5882352941176467</v>
      </c>
      <c r="Q911" s="110"/>
      <c r="R911" s="42"/>
      <c r="S911" s="185">
        <v>3</v>
      </c>
      <c r="T911" s="42">
        <f>INVENTARIO[[#This Row],[Costo Unitario (USD)]]+INVENTARIO[[#This Row],[Costo Envío (USD)]]</f>
        <v>9.5882352941176467</v>
      </c>
      <c r="U911" s="168">
        <f>INVENTARIO[[#This Row],[Costo total]]*1.5</f>
        <v>14.382352941176471</v>
      </c>
      <c r="V911" s="186">
        <v>20</v>
      </c>
      <c r="W911" s="42">
        <f>INVENTARIO[[#This Row],[Precio Final]]-INVENTARIO[[#This Row],[Costo total]]</f>
        <v>10.411764705882353</v>
      </c>
      <c r="X911" s="42">
        <f>INVENTARIO[[#This Row],[Ganancia Unitaria]]*INVENTARIO[[#This Row],[Salidas]]</f>
        <v>0</v>
      </c>
      <c r="Y911" s="42" t="s">
        <v>2849</v>
      </c>
      <c r="Z911" s="20">
        <f>INVENTARIO[[#This Row],[Costo Envío (USD)]]*INVENTARIO[[#This Row],[Entradas]]</f>
        <v>3</v>
      </c>
      <c r="AA911" s="20">
        <f>INVENTARIO[[#This Row],[Costo total]]*INVENTARIO[[#This Row],[Entradas]]</f>
        <v>9.5882352941176467</v>
      </c>
      <c r="AB911" s="172">
        <f>INVENTARIO[[#This Row],[Stock Actual]]*INVENTARIO[[#This Row],[Costo total]]</f>
        <v>9.5882352941176467</v>
      </c>
    </row>
    <row r="912" spans="1:28" ht="55" hidden="1" customHeight="1" x14ac:dyDescent="0.15">
      <c r="A912" s="42" t="s">
        <v>2644</v>
      </c>
      <c r="B912" s="181"/>
      <c r="C912" s="22" t="s">
        <v>12</v>
      </c>
      <c r="D912" s="182" t="s">
        <v>2697</v>
      </c>
      <c r="E912" s="179" t="s">
        <v>2640</v>
      </c>
      <c r="F912" s="180" t="s">
        <v>2642</v>
      </c>
      <c r="G912" s="183" t="s">
        <v>164</v>
      </c>
      <c r="H912" s="175">
        <f>INVENTARIO[[#This Row],[Precio Final]]</f>
        <v>8</v>
      </c>
      <c r="I912" s="184">
        <f t="shared" si="61"/>
        <v>6.3529411764705888</v>
      </c>
      <c r="J912" s="120">
        <v>2</v>
      </c>
      <c r="K912" s="110">
        <f>SUMIFS(VENTAS[Cantidad],VENTAS[Código del producto Vendido],INVENTARIO[[#This Row],[Code]])</f>
        <v>1</v>
      </c>
      <c r="L912" s="110">
        <f>INVENTARIO[[#This Row],[Entradas]]-INVENTARIO[[#This Row],[Salidas]]</f>
        <v>1</v>
      </c>
      <c r="M912" s="42">
        <f>INVENTARIO[[#This Row],[Pricing 1]]*10%</f>
        <v>0.6352941176470589</v>
      </c>
      <c r="N912" s="42">
        <v>55</v>
      </c>
      <c r="O912" s="42">
        <v>17</v>
      </c>
      <c r="P912" s="42">
        <f t="shared" si="62"/>
        <v>3.2352941176470589</v>
      </c>
      <c r="Q912" s="110"/>
      <c r="R912" s="42"/>
      <c r="S912" s="185">
        <v>1</v>
      </c>
      <c r="T912" s="42">
        <f>INVENTARIO[[#This Row],[Costo Unitario (USD)]]+INVENTARIO[[#This Row],[Costo Envío (USD)]]</f>
        <v>4.2352941176470589</v>
      </c>
      <c r="U912" s="168">
        <f>INVENTARIO[[#This Row],[Costo total]]*1.5</f>
        <v>6.3529411764705888</v>
      </c>
      <c r="V912" s="186">
        <v>8</v>
      </c>
      <c r="W912" s="42">
        <f>INVENTARIO[[#This Row],[Precio Final]]-INVENTARIO[[#This Row],[Costo total]]</f>
        <v>3.7647058823529411</v>
      </c>
      <c r="X912" s="42">
        <f>INVENTARIO[[#This Row],[Ganancia Unitaria]]*INVENTARIO[[#This Row],[Salidas]]</f>
        <v>3.7647058823529411</v>
      </c>
      <c r="Y912" s="42" t="s">
        <v>2849</v>
      </c>
      <c r="Z912" s="20">
        <f>INVENTARIO[[#This Row],[Costo Envío (USD)]]*INVENTARIO[[#This Row],[Entradas]]</f>
        <v>2</v>
      </c>
      <c r="AA912" s="20">
        <f>INVENTARIO[[#This Row],[Costo total]]*INVENTARIO[[#This Row],[Entradas]]</f>
        <v>8.4705882352941178</v>
      </c>
      <c r="AB912" s="172">
        <f>INVENTARIO[[#This Row],[Stock Actual]]*INVENTARIO[[#This Row],[Costo total]]</f>
        <v>4.2352941176470589</v>
      </c>
    </row>
    <row r="913" spans="1:28" ht="55" hidden="1" customHeight="1" x14ac:dyDescent="0.15">
      <c r="A913" s="42" t="s">
        <v>2643</v>
      </c>
      <c r="B913" s="181"/>
      <c r="C913" s="22" t="s">
        <v>12</v>
      </c>
      <c r="D913" s="182" t="s">
        <v>2697</v>
      </c>
      <c r="E913" s="179" t="s">
        <v>2641</v>
      </c>
      <c r="F913" s="180" t="s">
        <v>2642</v>
      </c>
      <c r="G913" s="183" t="s">
        <v>164</v>
      </c>
      <c r="H913" s="175">
        <f>INVENTARIO[[#This Row],[Precio Final]]</f>
        <v>8</v>
      </c>
      <c r="I913" s="184">
        <f t="shared" si="61"/>
        <v>5.6470588235294112</v>
      </c>
      <c r="J913" s="120">
        <v>2</v>
      </c>
      <c r="K913" s="110">
        <f>SUMIFS(VENTAS[Cantidad],VENTAS[Código del producto Vendido],INVENTARIO[[#This Row],[Code]])</f>
        <v>0</v>
      </c>
      <c r="L913" s="110">
        <f>INVENTARIO[[#This Row],[Entradas]]-INVENTARIO[[#This Row],[Salidas]]</f>
        <v>2</v>
      </c>
      <c r="M913" s="42">
        <f>INVENTARIO[[#This Row],[Pricing 1]]*10%</f>
        <v>0.56470588235294117</v>
      </c>
      <c r="N913" s="42">
        <v>47</v>
      </c>
      <c r="O913" s="42">
        <v>17</v>
      </c>
      <c r="P913" s="42">
        <f t="shared" si="62"/>
        <v>2.7647058823529411</v>
      </c>
      <c r="Q913" s="110"/>
      <c r="R913" s="42"/>
      <c r="S913" s="185">
        <v>1</v>
      </c>
      <c r="T913" s="42">
        <f>INVENTARIO[[#This Row],[Costo Unitario (USD)]]+INVENTARIO[[#This Row],[Costo Envío (USD)]]</f>
        <v>3.7647058823529411</v>
      </c>
      <c r="U913" s="168">
        <f>INVENTARIO[[#This Row],[Costo total]]*1.5</f>
        <v>5.6470588235294112</v>
      </c>
      <c r="V913" s="186">
        <v>8</v>
      </c>
      <c r="W913" s="42">
        <f>INVENTARIO[[#This Row],[Precio Final]]-INVENTARIO[[#This Row],[Costo total]]</f>
        <v>4.2352941176470589</v>
      </c>
      <c r="X913" s="42">
        <f>INVENTARIO[[#This Row],[Ganancia Unitaria]]*INVENTARIO[[#This Row],[Salidas]]</f>
        <v>0</v>
      </c>
      <c r="Y913" s="42" t="s">
        <v>2849</v>
      </c>
      <c r="Z913" s="20">
        <f>INVENTARIO[[#This Row],[Costo Envío (USD)]]*INVENTARIO[[#This Row],[Entradas]]</f>
        <v>2</v>
      </c>
      <c r="AA913" s="20">
        <f>INVENTARIO[[#This Row],[Costo total]]*INVENTARIO[[#This Row],[Entradas]]</f>
        <v>7.5294117647058822</v>
      </c>
      <c r="AB913" s="172">
        <f>INVENTARIO[[#This Row],[Stock Actual]]*INVENTARIO[[#This Row],[Costo total]]</f>
        <v>7.5294117647058822</v>
      </c>
    </row>
    <row r="914" spans="1:28" ht="55" hidden="1" customHeight="1" x14ac:dyDescent="0.15">
      <c r="A914" s="187" t="s">
        <v>2595</v>
      </c>
      <c r="B914" s="22"/>
      <c r="C914" s="22" t="s">
        <v>12</v>
      </c>
      <c r="D914" s="187" t="s">
        <v>2659</v>
      </c>
      <c r="E914" s="187" t="s">
        <v>2585</v>
      </c>
      <c r="F914" s="187" t="s">
        <v>2579</v>
      </c>
      <c r="G914" s="187" t="s">
        <v>164</v>
      </c>
      <c r="H914" s="175">
        <f>INVENTARIO[[#This Row],[Precio Final]]</f>
        <v>2</v>
      </c>
      <c r="I914" s="187">
        <f t="shared" si="61"/>
        <v>2.0867647058823531</v>
      </c>
      <c r="J914" s="187">
        <v>3</v>
      </c>
      <c r="K914" s="187">
        <f>SUMIFS(VENTAS[Cantidad],VENTAS[Código del producto Vendido],INVENTARIO[[#This Row],[Code]])</f>
        <v>3</v>
      </c>
      <c r="L914" s="187">
        <f>INVENTARIO[[#This Row],[Entradas]]-INVENTARIO[[#This Row],[Salidas]]</f>
        <v>0</v>
      </c>
      <c r="M914" s="190">
        <f>INVENTARIO[[#This Row],[Pricing 1]]*10%</f>
        <v>0.20867647058823532</v>
      </c>
      <c r="N914" s="191">
        <v>16</v>
      </c>
      <c r="O914" s="191">
        <v>17</v>
      </c>
      <c r="P914" s="190">
        <f t="shared" si="62"/>
        <v>0.94117647058823528</v>
      </c>
      <c r="Q914" s="187"/>
      <c r="R914" s="187"/>
      <c r="S914" s="187">
        <v>0.45</v>
      </c>
      <c r="T914" s="42">
        <f>INVENTARIO[[#This Row],[Costo Unitario (USD)]]+INVENTARIO[[#This Row],[Costo Envío (USD)]]</f>
        <v>1.3911764705882352</v>
      </c>
      <c r="U914" s="190">
        <f>INVENTARIO[[#This Row],[Costo total]]*1.5</f>
        <v>2.0867647058823531</v>
      </c>
      <c r="V914" s="191">
        <v>2</v>
      </c>
      <c r="W914" s="191">
        <f>INVENTARIO[[#This Row],[Precio Final]]-INVENTARIO[[#This Row],[Costo total]]</f>
        <v>0.60882352941176476</v>
      </c>
      <c r="X914" s="187">
        <f>INVENTARIO[[#This Row],[Ganancia Unitaria]]*INVENTARIO[[#This Row],[Salidas]]</f>
        <v>1.8264705882352943</v>
      </c>
      <c r="Y914" s="42" t="s">
        <v>2849</v>
      </c>
      <c r="Z914" s="20">
        <f>INVENTARIO[[#This Row],[Costo Envío (USD)]]*INVENTARIO[[#This Row],[Entradas]]</f>
        <v>1.35</v>
      </c>
      <c r="AA914" s="20">
        <f>INVENTARIO[[#This Row],[Costo total]]*INVENTARIO[[#This Row],[Entradas]]</f>
        <v>4.1735294117647062</v>
      </c>
      <c r="AB914" s="172">
        <f>INVENTARIO[[#This Row],[Stock Actual]]*INVENTARIO[[#This Row],[Costo total]]</f>
        <v>0</v>
      </c>
    </row>
    <row r="915" spans="1:28" ht="55" hidden="1" customHeight="1" x14ac:dyDescent="0.15">
      <c r="A915" s="42" t="s">
        <v>2596</v>
      </c>
      <c r="B915" s="181"/>
      <c r="C915" s="22" t="s">
        <v>12</v>
      </c>
      <c r="D915" s="182" t="s">
        <v>2659</v>
      </c>
      <c r="E915" s="179" t="s">
        <v>2585</v>
      </c>
      <c r="F915" s="180" t="s">
        <v>2586</v>
      </c>
      <c r="G915" s="183" t="s">
        <v>164</v>
      </c>
      <c r="H915" s="175">
        <f>INVENTARIO[[#This Row],[Precio Final]]</f>
        <v>2</v>
      </c>
      <c r="I915" s="184">
        <f t="shared" si="61"/>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2"/>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2849</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hidden="1" customHeight="1" x14ac:dyDescent="0.15">
      <c r="A916" s="42" t="s">
        <v>2597</v>
      </c>
      <c r="B916" s="181"/>
      <c r="C916" s="22" t="s">
        <v>12</v>
      </c>
      <c r="D916" s="182" t="s">
        <v>2659</v>
      </c>
      <c r="E916" s="179" t="s">
        <v>2585</v>
      </c>
      <c r="F916" s="180" t="s">
        <v>2587</v>
      </c>
      <c r="G916" s="183" t="s">
        <v>164</v>
      </c>
      <c r="H916" s="175">
        <f>INVENTARIO[[#This Row],[Precio Final]]</f>
        <v>2</v>
      </c>
      <c r="I916" s="184">
        <f t="shared" si="61"/>
        <v>2.0867647058823531</v>
      </c>
      <c r="J916" s="120">
        <v>3</v>
      </c>
      <c r="K916" s="110">
        <f>SUMIFS(VENTAS[Cantidad],VENTAS[Código del producto Vendido],INVENTARIO[[#This Row],[Code]])</f>
        <v>3</v>
      </c>
      <c r="L916" s="110">
        <f>INVENTARIO[[#This Row],[Entradas]]-INVENTARIO[[#This Row],[Salidas]]</f>
        <v>0</v>
      </c>
      <c r="M916" s="42">
        <f>INVENTARIO[[#This Row],[Pricing 1]]*10%</f>
        <v>0.20867647058823532</v>
      </c>
      <c r="N916" s="42">
        <v>16</v>
      </c>
      <c r="O916" s="42">
        <v>17</v>
      </c>
      <c r="P916" s="42">
        <f t="shared" si="62"/>
        <v>0.94117647058823528</v>
      </c>
      <c r="Q916" s="110"/>
      <c r="R916" s="42"/>
      <c r="S916" s="185">
        <v>0.45</v>
      </c>
      <c r="T916" s="42">
        <f>INVENTARIO[[#This Row],[Costo Unitario (USD)]]+INVENTARIO[[#This Row],[Costo Envío (USD)]]</f>
        <v>1.3911764705882352</v>
      </c>
      <c r="U916" s="168">
        <f>INVENTARIO[[#This Row],[Costo total]]*1.5</f>
        <v>2.0867647058823531</v>
      </c>
      <c r="V916" s="186">
        <v>2</v>
      </c>
      <c r="W916" s="42">
        <f>INVENTARIO[[#This Row],[Precio Final]]-INVENTARIO[[#This Row],[Costo total]]</f>
        <v>0.60882352941176476</v>
      </c>
      <c r="X916" s="42">
        <f>INVENTARIO[[#This Row],[Ganancia Unitaria]]*INVENTARIO[[#This Row],[Salidas]]</f>
        <v>1.8264705882352943</v>
      </c>
      <c r="Y916" s="42" t="s">
        <v>2849</v>
      </c>
      <c r="Z916" s="20">
        <f>INVENTARIO[[#This Row],[Costo Envío (USD)]]*INVENTARIO[[#This Row],[Entradas]]</f>
        <v>1.35</v>
      </c>
      <c r="AA916" s="20">
        <f>INVENTARIO[[#This Row],[Costo total]]*INVENTARIO[[#This Row],[Entradas]]</f>
        <v>4.1735294117647062</v>
      </c>
      <c r="AB916" s="172">
        <f>INVENTARIO[[#This Row],[Stock Actual]]*INVENTARIO[[#This Row],[Costo total]]</f>
        <v>0</v>
      </c>
    </row>
    <row r="917" spans="1:28" ht="55" hidden="1" customHeight="1" x14ac:dyDescent="0.15">
      <c r="A917" s="42" t="s">
        <v>2598</v>
      </c>
      <c r="B917" s="181"/>
      <c r="C917" s="22" t="s">
        <v>12</v>
      </c>
      <c r="D917" s="182" t="s">
        <v>2717</v>
      </c>
      <c r="E917" s="179" t="s">
        <v>2588</v>
      </c>
      <c r="F917" s="180" t="s">
        <v>695</v>
      </c>
      <c r="G917" s="183" t="s">
        <v>164</v>
      </c>
      <c r="H917" s="175">
        <f>INVENTARIO[[#This Row],[Precio Final]]</f>
        <v>25</v>
      </c>
      <c r="I917" s="184">
        <f t="shared" si="61"/>
        <v>19.411764705882355</v>
      </c>
      <c r="J917" s="120">
        <v>2</v>
      </c>
      <c r="K917" s="110">
        <v>0</v>
      </c>
      <c r="L917" s="110">
        <f>INVENTARIO[[#This Row],[Entradas]]-INVENTARIO[[#This Row],[Salidas]]</f>
        <v>2</v>
      </c>
      <c r="M917" s="42">
        <f>INVENTARIO[[#This Row],[Pricing 1]]*10%</f>
        <v>1.9411764705882355</v>
      </c>
      <c r="N917" s="42">
        <v>169</v>
      </c>
      <c r="O917" s="42">
        <v>17</v>
      </c>
      <c r="P917" s="42">
        <f t="shared" si="62"/>
        <v>9.9411764705882355</v>
      </c>
      <c r="Q917" s="110"/>
      <c r="R917" s="42"/>
      <c r="S917" s="185">
        <v>3</v>
      </c>
      <c r="T917" s="42">
        <f>INVENTARIO[[#This Row],[Costo Unitario (USD)]]+INVENTARIO[[#This Row],[Costo Envío (USD)]]</f>
        <v>12.941176470588236</v>
      </c>
      <c r="U917" s="168">
        <f>INVENTARIO[[#This Row],[Costo total]]*1.5</f>
        <v>19.411764705882355</v>
      </c>
      <c r="V917" s="186">
        <v>25</v>
      </c>
      <c r="W917" s="42">
        <f>INVENTARIO[[#This Row],[Precio Final]]-INVENTARIO[[#This Row],[Costo total]]</f>
        <v>12.058823529411764</v>
      </c>
      <c r="X917" s="42">
        <f>INVENTARIO[[#This Row],[Ganancia Unitaria]]*INVENTARIO[[#This Row],[Salidas]]</f>
        <v>0</v>
      </c>
      <c r="Y917" s="42" t="s">
        <v>2849</v>
      </c>
      <c r="Z917" s="20">
        <f>INVENTARIO[[#This Row],[Costo Envío (USD)]]*INVENTARIO[[#This Row],[Entradas]]</f>
        <v>6</v>
      </c>
      <c r="AA917" s="20">
        <f>INVENTARIO[[#This Row],[Costo total]]*INVENTARIO[[#This Row],[Entradas]]</f>
        <v>25.882352941176471</v>
      </c>
      <c r="AB917" s="172">
        <f>INVENTARIO[[#This Row],[Stock Actual]]*INVENTARIO[[#This Row],[Costo total]]</f>
        <v>25.882352941176471</v>
      </c>
    </row>
    <row r="918" spans="1:28" ht="55" hidden="1" customHeight="1" x14ac:dyDescent="0.15">
      <c r="A918" s="42" t="s">
        <v>2599</v>
      </c>
      <c r="B918" s="181"/>
      <c r="C918" s="22" t="s">
        <v>12</v>
      </c>
      <c r="D918" s="182" t="s">
        <v>2718</v>
      </c>
      <c r="E918" s="179" t="s">
        <v>2589</v>
      </c>
      <c r="F918" s="180" t="s">
        <v>699</v>
      </c>
      <c r="G918" s="183" t="s">
        <v>164</v>
      </c>
      <c r="H918" s="175">
        <f>INVENTARIO[[#This Row],[Precio Final]]</f>
        <v>28</v>
      </c>
      <c r="I918" s="184">
        <f t="shared" si="61"/>
        <v>30.794117647058826</v>
      </c>
      <c r="J918" s="120">
        <v>1</v>
      </c>
      <c r="K918" s="110">
        <f>SUMIFS(VENTAS[Cantidad],VENTAS[Código del producto Vendido],INVENTARIO[[#This Row],[Code]])</f>
        <v>0</v>
      </c>
      <c r="L918" s="110">
        <f>INVENTARIO[[#This Row],[Entradas]]-INVENTARIO[[#This Row],[Salidas]]</f>
        <v>1</v>
      </c>
      <c r="M918" s="42">
        <f>INVENTARIO[[#This Row],[Pricing 1]]*10%</f>
        <v>3.079411764705883</v>
      </c>
      <c r="N918" s="42">
        <v>264</v>
      </c>
      <c r="O918" s="42">
        <v>17</v>
      </c>
      <c r="P918" s="42">
        <f t="shared" si="62"/>
        <v>15.529411764705882</v>
      </c>
      <c r="Q918" s="110"/>
      <c r="R918" s="42"/>
      <c r="S918" s="185">
        <v>5</v>
      </c>
      <c r="T918" s="42">
        <f>INVENTARIO[[#This Row],[Costo Unitario (USD)]]+INVENTARIO[[#This Row],[Costo Envío (USD)]]</f>
        <v>20.529411764705884</v>
      </c>
      <c r="U918" s="168">
        <f>INVENTARIO[[#This Row],[Costo total]]*1.5</f>
        <v>30.794117647058826</v>
      </c>
      <c r="V918" s="186">
        <v>28</v>
      </c>
      <c r="W918" s="42">
        <f>INVENTARIO[[#This Row],[Precio Final]]-INVENTARIO[[#This Row],[Costo total]]</f>
        <v>7.470588235294116</v>
      </c>
      <c r="X918" s="42">
        <f>INVENTARIO[[#This Row],[Ganancia Unitaria]]*INVENTARIO[[#This Row],[Salidas]]</f>
        <v>0</v>
      </c>
      <c r="Y918" s="42" t="s">
        <v>2849</v>
      </c>
      <c r="Z918" s="20">
        <f>INVENTARIO[[#This Row],[Costo Envío (USD)]]*INVENTARIO[[#This Row],[Entradas]]</f>
        <v>5</v>
      </c>
      <c r="AA918" s="20">
        <f>INVENTARIO[[#This Row],[Costo total]]*INVENTARIO[[#This Row],[Entradas]]</f>
        <v>20.529411764705884</v>
      </c>
      <c r="AB918" s="172">
        <f>INVENTARIO[[#This Row],[Stock Actual]]*INVENTARIO[[#This Row],[Costo total]]</f>
        <v>20.529411764705884</v>
      </c>
    </row>
    <row r="919" spans="1:28" ht="55" hidden="1" customHeight="1" x14ac:dyDescent="0.15">
      <c r="A919" s="187" t="s">
        <v>2602</v>
      </c>
      <c r="B919" s="187"/>
      <c r="C919" s="188" t="s">
        <v>12</v>
      </c>
      <c r="D919" s="188" t="s">
        <v>192</v>
      </c>
      <c r="E919" s="187" t="s">
        <v>2590</v>
      </c>
      <c r="F919" s="187" t="s">
        <v>2327</v>
      </c>
      <c r="G919" s="187" t="s">
        <v>164</v>
      </c>
      <c r="H919" s="175">
        <f>INVENTARIO[[#This Row],[Precio Final]]</f>
        <v>3</v>
      </c>
      <c r="I919" s="184">
        <f t="shared" si="61"/>
        <v>2.6029411764705883</v>
      </c>
      <c r="J919" s="187">
        <v>3</v>
      </c>
      <c r="K919" s="187">
        <v>0</v>
      </c>
      <c r="L919" s="187">
        <v>0</v>
      </c>
      <c r="M919" s="187">
        <f>INVENTARIO[[#This Row],[Pricing 1]]*10%</f>
        <v>0.26029411764705884</v>
      </c>
      <c r="N919" s="187">
        <v>21</v>
      </c>
      <c r="O919" s="187">
        <v>17</v>
      </c>
      <c r="P919" s="191">
        <f t="shared" si="62"/>
        <v>1.2352941176470589</v>
      </c>
      <c r="Q919" s="187"/>
      <c r="R919" s="187"/>
      <c r="S919" s="187">
        <v>0.5</v>
      </c>
      <c r="T919" s="42">
        <f>INVENTARIO[[#This Row],[Costo Unitario (USD)]]+INVENTARIO[[#This Row],[Costo Envío (USD)]]</f>
        <v>1.7352941176470589</v>
      </c>
      <c r="U919" s="168">
        <f>INVENTARIO[[#This Row],[Costo total]]*1.5</f>
        <v>2.6029411764705883</v>
      </c>
      <c r="V919" s="187">
        <v>3</v>
      </c>
      <c r="W919" s="187">
        <f>INVENTARIO[[#This Row],[Precio Final]]-INVENTARIO[[#This Row],[Costo total]]</f>
        <v>1.2647058823529411</v>
      </c>
      <c r="X919" s="187">
        <f>INVENTARIO[[#This Row],[Ganancia Unitaria]]*INVENTARIO[[#This Row],[Salidas]]</f>
        <v>0</v>
      </c>
      <c r="Y919" s="42" t="s">
        <v>2849</v>
      </c>
      <c r="Z919" s="20">
        <f>INVENTARIO[[#This Row],[Costo Envío (USD)]]*INVENTARIO[[#This Row],[Entradas]]</f>
        <v>1.5</v>
      </c>
      <c r="AA919" s="20">
        <f>INVENTARIO[[#This Row],[Costo total]]*INVENTARIO[[#This Row],[Entradas]]</f>
        <v>5.2058823529411766</v>
      </c>
      <c r="AB919" s="172">
        <f>INVENTARIO[[#This Row],[Stock Actual]]*INVENTARIO[[#This Row],[Costo total]]</f>
        <v>0</v>
      </c>
    </row>
    <row r="920" spans="1:28" ht="55" hidden="1" customHeight="1" x14ac:dyDescent="0.15">
      <c r="A920" s="42" t="s">
        <v>2603</v>
      </c>
      <c r="B920" s="42"/>
      <c r="C920" s="189" t="s">
        <v>12</v>
      </c>
      <c r="D920" s="189" t="s">
        <v>192</v>
      </c>
      <c r="E920" s="42" t="s">
        <v>2591</v>
      </c>
      <c r="F920" s="42" t="s">
        <v>2327</v>
      </c>
      <c r="G920" s="42" t="s">
        <v>2592</v>
      </c>
      <c r="H920" s="175">
        <f>INVENTARIO[[#This Row],[Precio Final]]</f>
        <v>3</v>
      </c>
      <c r="I920" s="42">
        <f t="shared" si="61"/>
        <v>2.8676470588235294</v>
      </c>
      <c r="J920" s="187">
        <v>3</v>
      </c>
      <c r="K920" s="187">
        <v>0</v>
      </c>
      <c r="L920" s="187">
        <v>0</v>
      </c>
      <c r="M920" s="187">
        <f>INVENTARIO[[#This Row],[Pricing 1]]*10%</f>
        <v>0.28676470588235298</v>
      </c>
      <c r="N920" s="42">
        <v>24</v>
      </c>
      <c r="O920" s="42">
        <v>17</v>
      </c>
      <c r="P920" s="42">
        <f t="shared" si="62"/>
        <v>1.411764705882353</v>
      </c>
      <c r="Q920" s="42"/>
      <c r="R920" s="42"/>
      <c r="S920" s="42">
        <v>0.5</v>
      </c>
      <c r="T920" s="42">
        <f>INVENTARIO[[#This Row],[Costo Unitario (USD)]]+INVENTARIO[[#This Row],[Costo Envío (USD)]]</f>
        <v>1.911764705882353</v>
      </c>
      <c r="U920" s="168">
        <f>INVENTARIO[[#This Row],[Costo total]]*1.5</f>
        <v>2.8676470588235294</v>
      </c>
      <c r="V920" s="42">
        <v>3</v>
      </c>
      <c r="W920" s="42">
        <f>INVENTARIO[[#This Row],[Precio Final]]-INVENTARIO[[#This Row],[Costo total]]</f>
        <v>1.088235294117647</v>
      </c>
      <c r="X920" s="42">
        <f>INVENTARIO[[#This Row],[Ganancia Unitaria]]*INVENTARIO[[#This Row],[Salidas]]</f>
        <v>0</v>
      </c>
      <c r="Y920" s="42" t="s">
        <v>2849</v>
      </c>
      <c r="Z920" s="20">
        <f>INVENTARIO[[#This Row],[Costo Envío (USD)]]*INVENTARIO[[#This Row],[Entradas]]</f>
        <v>1.5</v>
      </c>
      <c r="AA920" s="20">
        <f>INVENTARIO[[#This Row],[Costo total]]*INVENTARIO[[#This Row],[Entradas]]</f>
        <v>5.7352941176470589</v>
      </c>
      <c r="AB920" s="172">
        <f>INVENTARIO[[#This Row],[Stock Actual]]*INVENTARIO[[#This Row],[Costo total]]</f>
        <v>0</v>
      </c>
    </row>
    <row r="921" spans="1:28" ht="55" hidden="1" customHeight="1" x14ac:dyDescent="0.15">
      <c r="A921" s="42" t="s">
        <v>2600</v>
      </c>
      <c r="B921" s="181"/>
      <c r="C921" s="22" t="s">
        <v>12</v>
      </c>
      <c r="D921" s="182" t="s">
        <v>2716</v>
      </c>
      <c r="E921" s="179" t="s">
        <v>2593</v>
      </c>
      <c r="F921" s="180" t="s">
        <v>695</v>
      </c>
      <c r="G921" s="183" t="s">
        <v>164</v>
      </c>
      <c r="H921" s="175">
        <f>INVENTARIO[[#This Row],[Precio Final]]</f>
        <v>30</v>
      </c>
      <c r="I921" s="184">
        <f t="shared" si="61"/>
        <v>34.411764705882355</v>
      </c>
      <c r="J921" s="120">
        <v>2</v>
      </c>
      <c r="K921" s="110">
        <f>SUMIFS(VENTAS[Cantidad],VENTAS[Código del producto Vendido],INVENTARIO[[#This Row],[Code]])</f>
        <v>0</v>
      </c>
      <c r="L921" s="110">
        <f>INVENTARIO[[#This Row],[Entradas]]-INVENTARIO[[#This Row],[Salidas]]</f>
        <v>2</v>
      </c>
      <c r="M921" s="42">
        <f>INVENTARIO[[#This Row],[Pricing 1]]*10%</f>
        <v>3.4411764705882355</v>
      </c>
      <c r="N921" s="42">
        <v>305</v>
      </c>
      <c r="O921" s="42">
        <v>17</v>
      </c>
      <c r="P921" s="42">
        <f t="shared" si="62"/>
        <v>17.941176470588236</v>
      </c>
      <c r="Q921" s="110"/>
      <c r="R921" s="42"/>
      <c r="S921" s="185">
        <v>5</v>
      </c>
      <c r="T921" s="42">
        <f>INVENTARIO[[#This Row],[Costo Unitario (USD)]]+INVENTARIO[[#This Row],[Costo Envío (USD)]]</f>
        <v>22.941176470588236</v>
      </c>
      <c r="U921" s="168">
        <f>INVENTARIO[[#This Row],[Costo total]]*1.5</f>
        <v>34.411764705882355</v>
      </c>
      <c r="V921" s="186">
        <v>30</v>
      </c>
      <c r="W921" s="42">
        <f>INVENTARIO[[#This Row],[Precio Final]]-INVENTARIO[[#This Row],[Costo total]]</f>
        <v>7.0588235294117645</v>
      </c>
      <c r="X921" s="42">
        <f>INVENTARIO[[#This Row],[Ganancia Unitaria]]*INVENTARIO[[#This Row],[Salidas]]</f>
        <v>0</v>
      </c>
      <c r="Y921" s="42" t="s">
        <v>2849</v>
      </c>
      <c r="Z921" s="20">
        <f>INVENTARIO[[#This Row],[Costo Envío (USD)]]*INVENTARIO[[#This Row],[Entradas]]</f>
        <v>10</v>
      </c>
      <c r="AA921" s="20">
        <f>INVENTARIO[[#This Row],[Costo total]]*INVENTARIO[[#This Row],[Entradas]]</f>
        <v>45.882352941176471</v>
      </c>
      <c r="AB921" s="172">
        <f>INVENTARIO[[#This Row],[Stock Actual]]*INVENTARIO[[#This Row],[Costo total]]</f>
        <v>45.882352941176471</v>
      </c>
    </row>
    <row r="922" spans="1:28" ht="55" hidden="1" customHeight="1" x14ac:dyDescent="0.15">
      <c r="A922" s="42" t="s">
        <v>2601</v>
      </c>
      <c r="B922" s="181"/>
      <c r="C922" s="22" t="s">
        <v>12</v>
      </c>
      <c r="D922" s="182" t="s">
        <v>415</v>
      </c>
      <c r="E922" s="179" t="s">
        <v>2634</v>
      </c>
      <c r="F922" s="180" t="s">
        <v>697</v>
      </c>
      <c r="G922" s="183" t="s">
        <v>164</v>
      </c>
      <c r="H922" s="175">
        <f>INVENTARIO[[#This Row],[Precio Final]]</f>
        <v>0</v>
      </c>
      <c r="I922" s="184">
        <f t="shared" si="61"/>
        <v>10.147058823529411</v>
      </c>
      <c r="J922" s="120">
        <v>1</v>
      </c>
      <c r="K922" s="110">
        <f>SUMIFS(VENTAS[Cantidad],VENTAS[Código del producto Vendido],INVENTARIO[[#This Row],[Code]])</f>
        <v>0</v>
      </c>
      <c r="L922" s="110">
        <f>INVENTARIO[[#This Row],[Entradas]]-INVENTARIO[[#This Row],[Salidas]]</f>
        <v>1</v>
      </c>
      <c r="M922" s="42">
        <f>INVENTARIO[[#This Row],[Pricing 1]]*10%</f>
        <v>1.0147058823529411</v>
      </c>
      <c r="N922" s="42">
        <v>115</v>
      </c>
      <c r="O922" s="42">
        <v>17</v>
      </c>
      <c r="P922" s="42">
        <f t="shared" si="62"/>
        <v>6.7647058823529411</v>
      </c>
      <c r="Q922" s="110"/>
      <c r="R922" s="42"/>
      <c r="S922" s="185">
        <f>Q922*R922/1000</f>
        <v>0</v>
      </c>
      <c r="T922" s="42">
        <f>INVENTARIO[[#This Row],[Costo Unitario (USD)]]+INVENTARIO[[#This Row],[Costo Envío (USD)]]</f>
        <v>6.7647058823529411</v>
      </c>
      <c r="U922" s="168">
        <f>INVENTARIO[[#This Row],[Costo total]]*1.5</f>
        <v>10.147058823529411</v>
      </c>
      <c r="V922" s="186"/>
      <c r="W922" s="42">
        <f>INVENTARIO[[#This Row],[Precio Final]]-INVENTARIO[[#This Row],[Costo total]]</f>
        <v>-6.7647058823529411</v>
      </c>
      <c r="X922" s="42">
        <f>INVENTARIO[[#This Row],[Ganancia Unitaria]]*INVENTARIO[[#This Row],[Salidas]]</f>
        <v>0</v>
      </c>
      <c r="Y922" s="42"/>
      <c r="Z922" s="20"/>
      <c r="AA922" s="20">
        <f>INVENTARIO[[#This Row],[Costo total]]*INVENTARIO[[#This Row],[Entradas]]</f>
        <v>6.7647058823529411</v>
      </c>
      <c r="AB922" s="172">
        <f>INVENTARIO[[#This Row],[Stock Actual]]*INVENTARIO[[#This Row],[Costo total]]</f>
        <v>6.7647058823529411</v>
      </c>
    </row>
    <row r="923" spans="1:28" ht="55" hidden="1" customHeight="1" x14ac:dyDescent="0.15">
      <c r="A923" s="42" t="s">
        <v>2668</v>
      </c>
      <c r="B923" s="181"/>
      <c r="C923" s="22" t="s">
        <v>12</v>
      </c>
      <c r="D923" s="182" t="s">
        <v>2851</v>
      </c>
      <c r="E923" s="179" t="s">
        <v>2789</v>
      </c>
      <c r="F923" s="180" t="s">
        <v>2788</v>
      </c>
      <c r="G923" s="183" t="s">
        <v>1942</v>
      </c>
      <c r="H923" s="175">
        <f>INVENTARIO[[#This Row],[Precio Final]]</f>
        <v>0</v>
      </c>
      <c r="I923" s="184">
        <f ca="1">U923</f>
        <v>0</v>
      </c>
      <c r="J923" s="120">
        <v>3</v>
      </c>
      <c r="K923" s="110">
        <f>SUMIFS(VENTAS[Cantidad],VENTAS[Código del producto Vendido],INVENTARIO[[#This Row],[Code]])</f>
        <v>0</v>
      </c>
      <c r="L923" s="110">
        <f>INVENTARIO[[#This Row],[Entradas]]-INVENTARIO[[#This Row],[Salidas]]</f>
        <v>3</v>
      </c>
      <c r="M923" s="42">
        <f ca="1">INVENTARIO[[#This Row],[Pricing 1]]*10%</f>
        <v>0</v>
      </c>
      <c r="N923" s="42"/>
      <c r="O923" s="42"/>
      <c r="P923" s="42">
        <v>8.99</v>
      </c>
      <c r="Q923" s="110"/>
      <c r="R923" s="42"/>
      <c r="S923" s="185">
        <f>Q923*R923/1000</f>
        <v>0</v>
      </c>
      <c r="T923" s="185">
        <f ca="1">(P923+S923)-INVENTARIO[[#This Row],[Comisión 10%]]</f>
        <v>0</v>
      </c>
      <c r="U923" s="168">
        <f ca="1">INVENTARIO[[#This Row],[Costo total]]*1.5</f>
        <v>30.794117647058826</v>
      </c>
      <c r="V923" s="186"/>
      <c r="W923" s="42">
        <f ca="1">INVENTARIO[[#This Row],[Precio Final]]-INVENTARIO[[#This Row],[Costo total]]</f>
        <v>7.0588235294117645</v>
      </c>
      <c r="X923" s="42">
        <f ca="1">INVENTARIO[[#This Row],[Ganancia Unitaria]]*INVENTARIO[[#This Row],[Salidas]]</f>
        <v>0</v>
      </c>
      <c r="Y923" s="42" t="s">
        <v>2829</v>
      </c>
      <c r="Z923" s="20"/>
      <c r="AA923" s="20">
        <f ca="1">INVENTARIO[[#This Row],[Costo total]]*INVENTARIO[[#This Row],[Entradas]]</f>
        <v>0</v>
      </c>
      <c r="AB923" s="172">
        <v>0</v>
      </c>
    </row>
    <row r="924" spans="1:28" ht="55" hidden="1" customHeight="1" x14ac:dyDescent="0.15">
      <c r="A924" s="42" t="s">
        <v>2669</v>
      </c>
      <c r="B924" s="181"/>
      <c r="C924" s="22" t="s">
        <v>12</v>
      </c>
      <c r="D924" s="182" t="s">
        <v>2851</v>
      </c>
      <c r="E924" s="179" t="s">
        <v>2789</v>
      </c>
      <c r="F924" s="180" t="s">
        <v>2791</v>
      </c>
      <c r="G924" s="183" t="s">
        <v>1942</v>
      </c>
      <c r="H924" s="175">
        <f>INVENTARIO[[#This Row],[Precio Final]]</f>
        <v>0</v>
      </c>
      <c r="I924" s="184">
        <f ca="1">U924</f>
        <v>0</v>
      </c>
      <c r="J924" s="120">
        <v>2</v>
      </c>
      <c r="K924" s="110">
        <f>SUMIFS(VENTAS[Cantidad],VENTAS[Código del producto Vendido],INVENTARIO[[#This Row],[Code]])</f>
        <v>0</v>
      </c>
      <c r="L924" s="110">
        <f>INVENTARIO[[#This Row],[Entradas]]-INVENTARIO[[#This Row],[Salidas]]</f>
        <v>2</v>
      </c>
      <c r="M924" s="42">
        <f ca="1">INVENTARIO[[#This Row],[Pricing 1]]*10%</f>
        <v>0</v>
      </c>
      <c r="N924" s="42"/>
      <c r="O924" s="42"/>
      <c r="P924" s="42">
        <v>8.99</v>
      </c>
      <c r="Q924" s="110"/>
      <c r="R924" s="42"/>
      <c r="S924" s="178">
        <v>1.8</v>
      </c>
      <c r="T924" s="185">
        <f ca="1">(P924+S924)-INVENTARIO[[#This Row],[Comisión 10%]]</f>
        <v>0</v>
      </c>
      <c r="U924" s="168">
        <f ca="1">INVENTARIO[[#This Row],[Costo total]]*1.5</f>
        <v>30.794117647058826</v>
      </c>
      <c r="V924" s="186"/>
      <c r="W924" s="42">
        <f ca="1">INVENTARIO[[#This Row],[Precio Final]]-INVENTARIO[[#This Row],[Costo total]]</f>
        <v>7.0588235294117645</v>
      </c>
      <c r="X924" s="42">
        <f ca="1">INVENTARIO[[#This Row],[Ganancia Unitaria]]*INVENTARIO[[#This Row],[Salidas]]</f>
        <v>0</v>
      </c>
      <c r="Y924" s="42" t="s">
        <v>2829</v>
      </c>
      <c r="Z924" s="20"/>
      <c r="AA924" s="20">
        <f ca="1">INVENTARIO[[#This Row],[Costo total]]*INVENTARIO[[#This Row],[Entradas]]</f>
        <v>0</v>
      </c>
      <c r="AB924" s="172">
        <v>0</v>
      </c>
    </row>
    <row r="925" spans="1:28" ht="55" hidden="1" customHeight="1" x14ac:dyDescent="0.15">
      <c r="A925" s="42" t="s">
        <v>2670</v>
      </c>
      <c r="B925" s="181"/>
      <c r="C925" s="22" t="s">
        <v>12</v>
      </c>
      <c r="D925" s="182" t="s">
        <v>2852</v>
      </c>
      <c r="E925" s="179" t="s">
        <v>2789</v>
      </c>
      <c r="F925" s="180" t="s">
        <v>2790</v>
      </c>
      <c r="G925" s="183" t="s">
        <v>1942</v>
      </c>
      <c r="H925" s="175">
        <f>INVENTARIO[[#This Row],[Precio Final]]</f>
        <v>0</v>
      </c>
      <c r="I925" s="184">
        <f ca="1">U925</f>
        <v>0</v>
      </c>
      <c r="J925" s="120">
        <v>2</v>
      </c>
      <c r="K925" s="110">
        <f>SUMIFS(VENTAS[Cantidad],VENTAS[Código del producto Vendido],INVENTARIO[[#This Row],[Code]])</f>
        <v>0</v>
      </c>
      <c r="L925" s="110">
        <f>INVENTARIO[[#This Row],[Entradas]]-INVENTARIO[[#This Row],[Salidas]]</f>
        <v>2</v>
      </c>
      <c r="M925" s="42">
        <f ca="1">INVENTARIO[[#This Row],[Pricing 1]]*10%</f>
        <v>0</v>
      </c>
      <c r="N925" s="42"/>
      <c r="O925" s="42"/>
      <c r="P925" s="42">
        <v>8.99</v>
      </c>
      <c r="Q925" s="110"/>
      <c r="R925" s="42"/>
      <c r="S925" s="178">
        <v>1.8</v>
      </c>
      <c r="T925" s="185">
        <f ca="1">(P925+S925)-INVENTARIO[[#This Row],[Comisión 10%]]</f>
        <v>0</v>
      </c>
      <c r="U925" s="168">
        <f ca="1">INVENTARIO[[#This Row],[Costo total]]*1.5</f>
        <v>30.794117647058826</v>
      </c>
      <c r="V925" s="186"/>
      <c r="W925" s="42">
        <f ca="1">INVENTARIO[[#This Row],[Precio Final]]-INVENTARIO[[#This Row],[Costo total]]</f>
        <v>7.0588235294117645</v>
      </c>
      <c r="X925" s="42">
        <f ca="1">INVENTARIO[[#This Row],[Ganancia Unitaria]]*INVENTARIO[[#This Row],[Salidas]]</f>
        <v>0</v>
      </c>
      <c r="Y925" s="42" t="s">
        <v>2829</v>
      </c>
      <c r="Z925" s="20"/>
      <c r="AA925" s="20">
        <f ca="1">INVENTARIO[[#This Row],[Costo total]]*INVENTARIO[[#This Row],[Entradas]]</f>
        <v>0</v>
      </c>
      <c r="AB925" s="172">
        <v>0</v>
      </c>
    </row>
    <row r="926" spans="1:28" ht="55" hidden="1" customHeight="1" x14ac:dyDescent="0.15">
      <c r="A926" s="42" t="s">
        <v>2671</v>
      </c>
      <c r="B926" s="181"/>
      <c r="C926" s="22" t="s">
        <v>12</v>
      </c>
      <c r="D926" s="182" t="s">
        <v>2854</v>
      </c>
      <c r="E926" s="179" t="s">
        <v>2796</v>
      </c>
      <c r="F926" s="180" t="s">
        <v>2797</v>
      </c>
      <c r="G926" s="183" t="s">
        <v>1942</v>
      </c>
      <c r="H926" s="175">
        <f>INVENTARIO[[#This Row],[Precio Final]]</f>
        <v>0</v>
      </c>
      <c r="I926" s="184">
        <f ca="1">U926</f>
        <v>0</v>
      </c>
      <c r="J926" s="120">
        <v>2</v>
      </c>
      <c r="K926" s="110">
        <f>SUMIFS(VENTAS[Cantidad],VENTAS[Código del producto Vendido],INVENTARIO[[#This Row],[Code]])</f>
        <v>0</v>
      </c>
      <c r="L926" s="110">
        <f>INVENTARIO[[#This Row],[Entradas]]-INVENTARIO[[#This Row],[Salidas]]</f>
        <v>2</v>
      </c>
      <c r="M926" s="42">
        <f ca="1">INVENTARIO[[#This Row],[Pricing 1]]*10%</f>
        <v>0</v>
      </c>
      <c r="N926" s="42"/>
      <c r="O926" s="42"/>
      <c r="P926" s="42">
        <v>9.99</v>
      </c>
      <c r="Q926" s="110"/>
      <c r="R926" s="42"/>
      <c r="S926" s="178">
        <v>1.8</v>
      </c>
      <c r="T926" s="185">
        <f ca="1">(P926+S926)-INVENTARIO[[#This Row],[Comisión 10%]]</f>
        <v>0</v>
      </c>
      <c r="U926" s="168">
        <f ca="1">INVENTARIO[[#This Row],[Costo total]]*1.5</f>
        <v>30.794117647058826</v>
      </c>
      <c r="V926" s="186"/>
      <c r="W926" s="42">
        <f ca="1">INVENTARIO[[#This Row],[Precio Final]]-INVENTARIO[[#This Row],[Costo total]]</f>
        <v>7.0588235294117645</v>
      </c>
      <c r="X926" s="42">
        <f ca="1">INVENTARIO[[#This Row],[Ganancia Unitaria]]*INVENTARIO[[#This Row],[Salidas]]</f>
        <v>0</v>
      </c>
      <c r="Y926" s="42" t="s">
        <v>2829</v>
      </c>
      <c r="Z926" s="20"/>
      <c r="AA926" s="20">
        <f ca="1">INVENTARIO[[#This Row],[Costo total]]*INVENTARIO[[#This Row],[Entradas]]</f>
        <v>0</v>
      </c>
      <c r="AB926" s="172">
        <v>0</v>
      </c>
    </row>
    <row r="927" spans="1:28" ht="55" hidden="1" customHeight="1" x14ac:dyDescent="0.15">
      <c r="A927" s="42" t="s">
        <v>2672</v>
      </c>
      <c r="B927" s="181"/>
      <c r="C927" s="22" t="s">
        <v>12</v>
      </c>
      <c r="D927" s="182" t="s">
        <v>2857</v>
      </c>
      <c r="E927" s="179" t="s">
        <v>2735</v>
      </c>
      <c r="F927" s="180" t="s">
        <v>2736</v>
      </c>
      <c r="G927" s="183" t="s">
        <v>1942</v>
      </c>
      <c r="H927" s="42">
        <v>0</v>
      </c>
      <c r="I927" s="184">
        <f ca="1">U927</f>
        <v>0</v>
      </c>
      <c r="J927" s="120">
        <v>2</v>
      </c>
      <c r="K927" s="110">
        <f>SUMIFS(VENTAS[Cantidad],VENTAS[Código del producto Vendido],INVENTARIO[[#This Row],[Code]])</f>
        <v>0</v>
      </c>
      <c r="L927" s="110">
        <f>INVENTARIO[[#This Row],[Entradas]]-INVENTARIO[[#This Row],[Salidas]]</f>
        <v>2</v>
      </c>
      <c r="M927" s="42">
        <f ca="1">INVENTARIO[[#This Row],[Pricing 1]]*10%</f>
        <v>0</v>
      </c>
      <c r="N927" s="42"/>
      <c r="O927" s="42"/>
      <c r="P927" s="42">
        <v>14.99</v>
      </c>
      <c r="Q927" s="110"/>
      <c r="R927" s="42"/>
      <c r="S927" s="178">
        <v>1.8</v>
      </c>
      <c r="T927" s="185">
        <f ca="1">(P927+S927)-INVENTARIO[[#This Row],[Comisión 10%]]</f>
        <v>0</v>
      </c>
      <c r="U927" s="168">
        <f ca="1">INVENTARIO[[#This Row],[Costo total]]*1.5</f>
        <v>30.794117647058826</v>
      </c>
      <c r="V927" s="186"/>
      <c r="W927" s="42">
        <f ca="1">INVENTARIO[[#This Row],[Precio Final]]-INVENTARIO[[#This Row],[Costo total]]</f>
        <v>7.0588235294117645</v>
      </c>
      <c r="X927" s="42">
        <f ca="1">INVENTARIO[[#This Row],[Ganancia Unitaria]]*INVENTARIO[[#This Row],[Salidas]]</f>
        <v>0</v>
      </c>
      <c r="Y927" s="42" t="s">
        <v>2829</v>
      </c>
      <c r="Z927" s="20"/>
      <c r="AA927" s="192">
        <f ca="1">INVENTARIO[[#This Row],[Costo total]]*INVENTARIO[[#This Row],[Entradas]]</f>
        <v>0</v>
      </c>
      <c r="AB927" s="172">
        <v>0</v>
      </c>
    </row>
    <row r="928" spans="1:28" ht="55" hidden="1" customHeight="1" x14ac:dyDescent="0.15">
      <c r="A928" s="42" t="s">
        <v>2737</v>
      </c>
      <c r="B928" s="181"/>
      <c r="C928" s="22" t="s">
        <v>12</v>
      </c>
      <c r="D928" s="182" t="s">
        <v>2858</v>
      </c>
      <c r="E928" s="179" t="s">
        <v>2794</v>
      </c>
      <c r="F928" s="180" t="s">
        <v>2792</v>
      </c>
      <c r="G928" s="183" t="s">
        <v>1942</v>
      </c>
      <c r="H928" s="42">
        <v>0</v>
      </c>
      <c r="I928" s="184">
        <f t="shared" ref="I928:I931" ca="1" si="63">U928</f>
        <v>0</v>
      </c>
      <c r="J928" s="120">
        <v>1</v>
      </c>
      <c r="K928" s="110">
        <f>SUMIFS(VENTAS[Cantidad],VENTAS[Código del producto Vendido],INVENTARIO[[#This Row],[Code]])</f>
        <v>0</v>
      </c>
      <c r="L928" s="110">
        <f>INVENTARIO[[#This Row],[Entradas]]-INVENTARIO[[#This Row],[Salidas]]</f>
        <v>1</v>
      </c>
      <c r="M928" s="42">
        <f ca="1">INVENTARIO[[#This Row],[Pricing 1]]*10%</f>
        <v>0</v>
      </c>
      <c r="N928" s="42"/>
      <c r="O928" s="42"/>
      <c r="P928" s="42">
        <v>9.99</v>
      </c>
      <c r="Q928" s="110"/>
      <c r="R928" s="42"/>
      <c r="S928" s="178">
        <v>1.8</v>
      </c>
      <c r="T928" s="185">
        <f ca="1">(P928+S928)-INVENTARIO[[#This Row],[Comisión 10%]]</f>
        <v>0</v>
      </c>
      <c r="U928" s="168">
        <f ca="1">INVENTARIO[[#This Row],[Costo total]]*1.5</f>
        <v>30.794117647058826</v>
      </c>
      <c r="V928" s="186"/>
      <c r="W928" s="42">
        <f ca="1">INVENTARIO[[#This Row],[Precio Final]]-INVENTARIO[[#This Row],[Costo total]]</f>
        <v>7.0588235294117645</v>
      </c>
      <c r="X928" s="42">
        <f ca="1">INVENTARIO[[#This Row],[Ganancia Unitaria]]*INVENTARIO[[#This Row],[Salidas]]</f>
        <v>0</v>
      </c>
      <c r="Y928" s="42" t="s">
        <v>2829</v>
      </c>
      <c r="Z928" s="20"/>
      <c r="AA928" s="20">
        <f ca="1">INVENTARIO[[#This Row],[Costo total]]*INVENTARIO[[#This Row],[Entradas]]</f>
        <v>0</v>
      </c>
      <c r="AB928" s="43">
        <f ca="1">INVENTARIO[[#This Row],[Stock Actual]]*INVENTARIO[[#This Row],[Costo total]]</f>
        <v>0</v>
      </c>
    </row>
    <row r="929" spans="1:28" ht="55" hidden="1" customHeight="1" x14ac:dyDescent="0.15">
      <c r="A929" s="42" t="s">
        <v>2738</v>
      </c>
      <c r="B929" s="181"/>
      <c r="C929" s="22" t="s">
        <v>12</v>
      </c>
      <c r="D929" s="182" t="s">
        <v>2858</v>
      </c>
      <c r="E929" s="179" t="s">
        <v>2794</v>
      </c>
      <c r="F929" s="180" t="s">
        <v>2793</v>
      </c>
      <c r="G929" s="183" t="s">
        <v>1942</v>
      </c>
      <c r="H929" s="42">
        <v>0</v>
      </c>
      <c r="I929" s="184">
        <f t="shared" ca="1" si="63"/>
        <v>0</v>
      </c>
      <c r="J929" s="120">
        <v>1</v>
      </c>
      <c r="K929" s="110">
        <f>SUMIFS(VENTAS[Cantidad],VENTAS[Código del producto Vendido],INVENTARIO[[#This Row],[Code]])</f>
        <v>0</v>
      </c>
      <c r="L929" s="110">
        <f>INVENTARIO[[#This Row],[Entradas]]-INVENTARIO[[#This Row],[Salidas]]</f>
        <v>1</v>
      </c>
      <c r="M929" s="42">
        <f ca="1">INVENTARIO[[#This Row],[Pricing 1]]*10%</f>
        <v>0</v>
      </c>
      <c r="N929" s="42"/>
      <c r="O929" s="42"/>
      <c r="P929" s="42">
        <v>9.99</v>
      </c>
      <c r="Q929" s="110"/>
      <c r="R929" s="42"/>
      <c r="S929" s="178">
        <v>1.8</v>
      </c>
      <c r="T929" s="185">
        <f ca="1">(P929+S929)-INVENTARIO[[#This Row],[Comisión 10%]]</f>
        <v>0</v>
      </c>
      <c r="U929" s="168">
        <f ca="1">INVENTARIO[[#This Row],[Costo total]]*1.5</f>
        <v>30.794117647058826</v>
      </c>
      <c r="V929" s="186"/>
      <c r="W929" s="42">
        <f ca="1">INVENTARIO[[#This Row],[Precio Final]]-INVENTARIO[[#This Row],[Costo total]]</f>
        <v>7.0588235294117645</v>
      </c>
      <c r="X929" s="42">
        <f ca="1">INVENTARIO[[#This Row],[Ganancia Unitaria]]*INVENTARIO[[#This Row],[Salidas]]</f>
        <v>0</v>
      </c>
      <c r="Y929" s="42" t="s">
        <v>2829</v>
      </c>
      <c r="Z929" s="20"/>
      <c r="AA929" s="20">
        <f ca="1">INVENTARIO[[#This Row],[Costo total]]*INVENTARIO[[#This Row],[Entradas]]</f>
        <v>0</v>
      </c>
      <c r="AB929" s="43">
        <f ca="1">INVENTARIO[[#This Row],[Stock Actual]]*INVENTARIO[[#This Row],[Costo total]]</f>
        <v>0</v>
      </c>
    </row>
    <row r="930" spans="1:28" ht="55" hidden="1" customHeight="1" x14ac:dyDescent="0.15">
      <c r="A930" s="42" t="s">
        <v>2739</v>
      </c>
      <c r="B930" s="181"/>
      <c r="C930" s="22" t="s">
        <v>12</v>
      </c>
      <c r="D930" s="182" t="s">
        <v>2857</v>
      </c>
      <c r="E930" s="179" t="s">
        <v>2741</v>
      </c>
      <c r="F930" s="180" t="s">
        <v>2798</v>
      </c>
      <c r="G930" s="183" t="s">
        <v>1942</v>
      </c>
      <c r="H930" s="42">
        <v>0</v>
      </c>
      <c r="I930" s="184">
        <f t="shared" ca="1" si="63"/>
        <v>0</v>
      </c>
      <c r="J930" s="120">
        <v>3</v>
      </c>
      <c r="K930" s="110">
        <f>SUMIFS(VENTAS[Cantidad],VENTAS[Código del producto Vendido],INVENTARIO[[#This Row],[Code]])</f>
        <v>0</v>
      </c>
      <c r="L930" s="110">
        <f>INVENTARIO[[#This Row],[Entradas]]-INVENTARIO[[#This Row],[Salidas]]</f>
        <v>3</v>
      </c>
      <c r="M930" s="42">
        <f ca="1">INVENTARIO[[#This Row],[Pricing 1]]*10%</f>
        <v>0</v>
      </c>
      <c r="N930" s="42"/>
      <c r="O930" s="42"/>
      <c r="P930" s="42">
        <v>9.99</v>
      </c>
      <c r="Q930" s="110"/>
      <c r="R930" s="42"/>
      <c r="S930" s="178">
        <v>1.8</v>
      </c>
      <c r="T930" s="185">
        <f ca="1">(P930+S930)-INVENTARIO[[#This Row],[Comisión 10%]]</f>
        <v>0</v>
      </c>
      <c r="U930" s="168">
        <f ca="1">INVENTARIO[[#This Row],[Costo total]]*1.5</f>
        <v>30.794117647058826</v>
      </c>
      <c r="V930" s="186"/>
      <c r="W930" s="42">
        <f ca="1">INVENTARIO[[#This Row],[Precio Final]]-INVENTARIO[[#This Row],[Costo total]]</f>
        <v>7.0588235294117645</v>
      </c>
      <c r="X930" s="42">
        <f ca="1">INVENTARIO[[#This Row],[Ganancia Unitaria]]*INVENTARIO[[#This Row],[Salidas]]</f>
        <v>0</v>
      </c>
      <c r="Y930" s="42" t="s">
        <v>2829</v>
      </c>
      <c r="Z930" s="20"/>
      <c r="AA930" s="20">
        <f ca="1">INVENTARIO[[#This Row],[Costo total]]*INVENTARIO[[#This Row],[Entradas]]</f>
        <v>0</v>
      </c>
      <c r="AB930" s="43">
        <f ca="1">INVENTARIO[[#This Row],[Stock Actual]]*INVENTARIO[[#This Row],[Costo total]]</f>
        <v>0</v>
      </c>
    </row>
    <row r="931" spans="1:28" ht="55" hidden="1" customHeight="1" x14ac:dyDescent="0.15">
      <c r="A931" s="42" t="s">
        <v>2740</v>
      </c>
      <c r="B931" s="181"/>
      <c r="C931" s="22" t="s">
        <v>12</v>
      </c>
      <c r="D931" s="182" t="s">
        <v>2851</v>
      </c>
      <c r="E931" s="179" t="s">
        <v>2742</v>
      </c>
      <c r="F931" s="180" t="s">
        <v>2394</v>
      </c>
      <c r="G931" s="183" t="s">
        <v>1942</v>
      </c>
      <c r="H931" s="42">
        <v>0</v>
      </c>
      <c r="I931" s="184">
        <f t="shared" ca="1" si="63"/>
        <v>0</v>
      </c>
      <c r="J931" s="120">
        <v>2</v>
      </c>
      <c r="K931" s="110">
        <f>SUMIFS(VENTAS[Cantidad],VENTAS[Código del producto Vendido],INVENTARIO[[#This Row],[Code]])</f>
        <v>0</v>
      </c>
      <c r="L931" s="110">
        <f>INVENTARIO[[#This Row],[Entradas]]-INVENTARIO[[#This Row],[Salidas]]</f>
        <v>2</v>
      </c>
      <c r="M931" s="42">
        <f ca="1">INVENTARIO[[#This Row],[Pricing 1]]*10%</f>
        <v>0</v>
      </c>
      <c r="N931" s="42"/>
      <c r="O931" s="42"/>
      <c r="P931" s="42">
        <v>9.99</v>
      </c>
      <c r="Q931" s="110"/>
      <c r="R931" s="42"/>
      <c r="S931" s="178">
        <v>1.8</v>
      </c>
      <c r="T931" s="185">
        <f ca="1">(P931+S931)-INVENTARIO[[#This Row],[Comisión 10%]]</f>
        <v>0</v>
      </c>
      <c r="U931" s="168">
        <f ca="1">INVENTARIO[[#This Row],[Costo total]]*1.5</f>
        <v>30.794117647058826</v>
      </c>
      <c r="V931" s="186"/>
      <c r="W931" s="42">
        <f ca="1">INVENTARIO[[#This Row],[Precio Final]]-INVENTARIO[[#This Row],[Costo total]]</f>
        <v>7.0588235294117645</v>
      </c>
      <c r="X931" s="42">
        <f ca="1">INVENTARIO[[#This Row],[Ganancia Unitaria]]*INVENTARIO[[#This Row],[Salidas]]</f>
        <v>0</v>
      </c>
      <c r="Y931" s="42" t="s">
        <v>2829</v>
      </c>
      <c r="Z931" s="20"/>
      <c r="AA931" s="20">
        <f ca="1">INVENTARIO[[#This Row],[Costo total]]*INVENTARIO[[#This Row],[Entradas]]</f>
        <v>0</v>
      </c>
      <c r="AB931" s="43">
        <f ca="1">INVENTARIO[[#This Row],[Stock Actual]]*INVENTARIO[[#This Row],[Costo total]]</f>
        <v>0</v>
      </c>
    </row>
    <row r="932" spans="1:28" ht="55" hidden="1" customHeight="1" x14ac:dyDescent="0.15">
      <c r="A932" s="42" t="s">
        <v>2743</v>
      </c>
      <c r="B932" s="181"/>
      <c r="C932" s="22" t="s">
        <v>12</v>
      </c>
      <c r="D932" s="182" t="s">
        <v>2851</v>
      </c>
      <c r="E932" s="179" t="s">
        <v>2742</v>
      </c>
      <c r="F932" s="180" t="s">
        <v>2395</v>
      </c>
      <c r="G932" s="183" t="s">
        <v>1942</v>
      </c>
      <c r="H932" s="42">
        <v>0</v>
      </c>
      <c r="I932" s="184">
        <f t="shared" ref="I932:I981" ca="1" si="64">U932</f>
        <v>0</v>
      </c>
      <c r="J932" s="120">
        <v>1</v>
      </c>
      <c r="K932" s="110">
        <f>SUMIFS(VENTAS[Cantidad],VENTAS[Código del producto Vendido],INVENTARIO[[#This Row],[Code]])</f>
        <v>0</v>
      </c>
      <c r="L932" s="110">
        <f>INVENTARIO[[#This Row],[Entradas]]-INVENTARIO[[#This Row],[Salidas]]</f>
        <v>1</v>
      </c>
      <c r="M932" s="42">
        <f ca="1">INVENTARIO[[#This Row],[Pricing 1]]*10%</f>
        <v>0</v>
      </c>
      <c r="N932" s="42"/>
      <c r="O932" s="42"/>
      <c r="P932" s="42">
        <v>9.99</v>
      </c>
      <c r="Q932" s="110"/>
      <c r="R932" s="42"/>
      <c r="S932" s="178">
        <v>1.8</v>
      </c>
      <c r="T932" s="185">
        <f ca="1">(P932+S932)-INVENTARIO[[#This Row],[Comisión 10%]]</f>
        <v>0</v>
      </c>
      <c r="U932" s="168">
        <f ca="1">INVENTARIO[[#This Row],[Costo total]]*1.5</f>
        <v>30.794117647058826</v>
      </c>
      <c r="V932" s="186"/>
      <c r="W932" s="42">
        <f ca="1">INVENTARIO[[#This Row],[Precio Final]]-INVENTARIO[[#This Row],[Costo total]]</f>
        <v>7.0588235294117645</v>
      </c>
      <c r="X932" s="42">
        <f ca="1">INVENTARIO[[#This Row],[Ganancia Unitaria]]*INVENTARIO[[#This Row],[Salidas]]</f>
        <v>0</v>
      </c>
      <c r="Y932" s="42" t="s">
        <v>2829</v>
      </c>
      <c r="Z932" s="20"/>
      <c r="AA932" s="20">
        <f ca="1">INVENTARIO[[#This Row],[Costo total]]*INVENTARIO[[#This Row],[Entradas]]</f>
        <v>0</v>
      </c>
      <c r="AB932" s="43">
        <f ca="1">INVENTARIO[[#This Row],[Stock Actual]]*INVENTARIO[[#This Row],[Costo total]]</f>
        <v>0</v>
      </c>
    </row>
    <row r="933" spans="1:28" ht="55" hidden="1" customHeight="1" x14ac:dyDescent="0.15">
      <c r="A933" s="42" t="s">
        <v>2787</v>
      </c>
      <c r="B933" s="181"/>
      <c r="C933" s="22" t="s">
        <v>12</v>
      </c>
      <c r="D933" s="182" t="s">
        <v>2851</v>
      </c>
      <c r="E933" s="179" t="s">
        <v>2742</v>
      </c>
      <c r="F933" s="180" t="s">
        <v>2379</v>
      </c>
      <c r="G933" s="183" t="s">
        <v>1942</v>
      </c>
      <c r="H933" s="42">
        <v>0</v>
      </c>
      <c r="I933" s="184">
        <f ca="1">U933</f>
        <v>0</v>
      </c>
      <c r="J933" s="120">
        <v>1</v>
      </c>
      <c r="K933" s="110">
        <f>SUMIFS(VENTAS[Cantidad],VENTAS[Código del producto Vendido],INVENTARIO[[#This Row],[Code]])</f>
        <v>0</v>
      </c>
      <c r="L933" s="110">
        <f>INVENTARIO[[#This Row],[Entradas]]-INVENTARIO[[#This Row],[Salidas]]</f>
        <v>1</v>
      </c>
      <c r="M933" s="42">
        <f ca="1">INVENTARIO[[#This Row],[Pricing 1]]*10%</f>
        <v>0</v>
      </c>
      <c r="N933" s="42"/>
      <c r="O933" s="42"/>
      <c r="P933" s="42">
        <v>9.99</v>
      </c>
      <c r="Q933" s="110"/>
      <c r="R933" s="42"/>
      <c r="S933" s="178">
        <v>1.8</v>
      </c>
      <c r="T933" s="185">
        <f ca="1">(P933+S933)-INVENTARIO[[#This Row],[Comisión 10%]]</f>
        <v>0</v>
      </c>
      <c r="U933" s="168">
        <f ca="1">INVENTARIO[[#This Row],[Costo total]]*1.5</f>
        <v>30.794117647058826</v>
      </c>
      <c r="V933" s="186"/>
      <c r="W933" s="42">
        <f ca="1">INVENTARIO[[#This Row],[Precio Final]]-INVENTARIO[[#This Row],[Costo total]]</f>
        <v>7.0588235294117645</v>
      </c>
      <c r="X933" s="42">
        <f ca="1">INVENTARIO[[#This Row],[Ganancia Unitaria]]*INVENTARIO[[#This Row],[Salidas]]</f>
        <v>0</v>
      </c>
      <c r="Y933" s="42" t="s">
        <v>2829</v>
      </c>
      <c r="Z933" s="20"/>
      <c r="AA933" s="20">
        <f ca="1">INVENTARIO[[#This Row],[Costo total]]*INVENTARIO[[#This Row],[Entradas]]</f>
        <v>0</v>
      </c>
      <c r="AB933" s="43">
        <f ca="1">INVENTARIO[[#This Row],[Stock Actual]]*INVENTARIO[[#This Row],[Costo total]]</f>
        <v>0</v>
      </c>
    </row>
    <row r="934" spans="1:28" ht="55" hidden="1" customHeight="1" x14ac:dyDescent="0.15">
      <c r="A934" s="42" t="s">
        <v>2744</v>
      </c>
      <c r="B934" s="181"/>
      <c r="C934" s="22" t="s">
        <v>12</v>
      </c>
      <c r="D934" s="182" t="s">
        <v>2851</v>
      </c>
      <c r="E934" s="179" t="s">
        <v>2786</v>
      </c>
      <c r="F934" s="180" t="s">
        <v>2395</v>
      </c>
      <c r="G934" s="183" t="s">
        <v>1942</v>
      </c>
      <c r="H934" s="42">
        <v>0</v>
      </c>
      <c r="I934" s="184">
        <f t="shared" ca="1" si="64"/>
        <v>0</v>
      </c>
      <c r="J934" s="120">
        <v>1</v>
      </c>
      <c r="K934" s="110">
        <f>SUMIFS(VENTAS[Cantidad],VENTAS[Código del producto Vendido],INVENTARIO[[#This Row],[Code]])</f>
        <v>0</v>
      </c>
      <c r="L934" s="110">
        <f>INVENTARIO[[#This Row],[Entradas]]-INVENTARIO[[#This Row],[Salidas]]</f>
        <v>1</v>
      </c>
      <c r="M934" s="42">
        <f ca="1">INVENTARIO[[#This Row],[Pricing 1]]*10%</f>
        <v>0</v>
      </c>
      <c r="N934" s="42"/>
      <c r="O934" s="42"/>
      <c r="P934" s="42">
        <v>12.49</v>
      </c>
      <c r="Q934" s="110"/>
      <c r="R934" s="42"/>
      <c r="S934" s="178">
        <v>1.8</v>
      </c>
      <c r="T934" s="185">
        <f ca="1">(P934+S934)-INVENTARIO[[#This Row],[Comisión 10%]]</f>
        <v>0</v>
      </c>
      <c r="U934" s="168">
        <f ca="1">INVENTARIO[[#This Row],[Costo total]]*1.5</f>
        <v>30.794117647058826</v>
      </c>
      <c r="V934" s="186"/>
      <c r="W934" s="42">
        <f ca="1">INVENTARIO[[#This Row],[Precio Final]]-INVENTARIO[[#This Row],[Costo total]]</f>
        <v>7.0588235294117645</v>
      </c>
      <c r="X934" s="42">
        <f ca="1">INVENTARIO[[#This Row],[Ganancia Unitaria]]*INVENTARIO[[#This Row],[Salidas]]</f>
        <v>0</v>
      </c>
      <c r="Y934" s="42" t="s">
        <v>2829</v>
      </c>
      <c r="Z934" s="20"/>
      <c r="AA934" s="20">
        <f ca="1">INVENTARIO[[#This Row],[Costo total]]*INVENTARIO[[#This Row],[Entradas]]</f>
        <v>0</v>
      </c>
      <c r="AB934" s="43">
        <f ca="1">INVENTARIO[[#This Row],[Stock Actual]]*INVENTARIO[[#This Row],[Costo total]]</f>
        <v>0</v>
      </c>
    </row>
    <row r="935" spans="1:28" ht="55" hidden="1" customHeight="1" x14ac:dyDescent="0.15">
      <c r="A935" s="42" t="s">
        <v>2745</v>
      </c>
      <c r="B935" s="181"/>
      <c r="C935" s="22" t="s">
        <v>12</v>
      </c>
      <c r="D935" s="182" t="s">
        <v>2859</v>
      </c>
      <c r="E935" s="179" t="s">
        <v>2800</v>
      </c>
      <c r="F935" s="180" t="s">
        <v>2799</v>
      </c>
      <c r="G935" s="183" t="s">
        <v>1942</v>
      </c>
      <c r="H935" s="42">
        <v>0</v>
      </c>
      <c r="I935" s="184">
        <f t="shared" ca="1" si="64"/>
        <v>0</v>
      </c>
      <c r="J935" s="120">
        <v>2</v>
      </c>
      <c r="K935" s="110">
        <f>SUMIFS(VENTAS[Cantidad],VENTAS[Código del producto Vendido],INVENTARIO[[#This Row],[Code]])</f>
        <v>0</v>
      </c>
      <c r="L935" s="110">
        <f>INVENTARIO[[#This Row],[Entradas]]-INVENTARIO[[#This Row],[Salidas]]</f>
        <v>2</v>
      </c>
      <c r="M935" s="42">
        <f ca="1">INVENTARIO[[#This Row],[Pricing 1]]*10%</f>
        <v>0</v>
      </c>
      <c r="N935" s="42"/>
      <c r="O935" s="42"/>
      <c r="P935" s="42">
        <v>11.49</v>
      </c>
      <c r="Q935" s="110"/>
      <c r="R935" s="42"/>
      <c r="S935" s="178">
        <v>1.8</v>
      </c>
      <c r="T935" s="185">
        <f ca="1">(P935+S935)-INVENTARIO[[#This Row],[Comisión 10%]]</f>
        <v>0</v>
      </c>
      <c r="U935" s="168">
        <f ca="1">INVENTARIO[[#This Row],[Costo total]]*1.5</f>
        <v>30.794117647058826</v>
      </c>
      <c r="V935" s="186"/>
      <c r="W935" s="42">
        <f ca="1">INVENTARIO[[#This Row],[Precio Final]]-INVENTARIO[[#This Row],[Costo total]]</f>
        <v>7.0588235294117645</v>
      </c>
      <c r="X935" s="42">
        <f ca="1">INVENTARIO[[#This Row],[Ganancia Unitaria]]*INVENTARIO[[#This Row],[Salidas]]</f>
        <v>0</v>
      </c>
      <c r="Y935" s="42" t="s">
        <v>2829</v>
      </c>
      <c r="Z935" s="20"/>
      <c r="AA935" s="20">
        <f ca="1">INVENTARIO[[#This Row],[Costo total]]*INVENTARIO[[#This Row],[Entradas]]</f>
        <v>0</v>
      </c>
      <c r="AB935" s="43">
        <f ca="1">INVENTARIO[[#This Row],[Stock Actual]]*INVENTARIO[[#This Row],[Costo total]]</f>
        <v>0</v>
      </c>
    </row>
    <row r="936" spans="1:28" ht="55" hidden="1" customHeight="1" x14ac:dyDescent="0.15">
      <c r="A936" s="42" t="s">
        <v>2746</v>
      </c>
      <c r="B936" s="181"/>
      <c r="C936" s="22" t="s">
        <v>12</v>
      </c>
      <c r="D936" s="182" t="s">
        <v>2859</v>
      </c>
      <c r="E936" s="179" t="s">
        <v>2795</v>
      </c>
      <c r="F936" s="180" t="s">
        <v>2801</v>
      </c>
      <c r="G936" s="183" t="s">
        <v>1942</v>
      </c>
      <c r="H936" s="42">
        <v>0</v>
      </c>
      <c r="I936" s="184">
        <f t="shared" ca="1" si="64"/>
        <v>0</v>
      </c>
      <c r="J936" s="120">
        <v>2</v>
      </c>
      <c r="K936" s="110">
        <f>SUMIFS(VENTAS[Cantidad],VENTAS[Código del producto Vendido],INVENTARIO[[#This Row],[Code]])</f>
        <v>0</v>
      </c>
      <c r="L936" s="110">
        <f>INVENTARIO[[#This Row],[Entradas]]-INVENTARIO[[#This Row],[Salidas]]</f>
        <v>2</v>
      </c>
      <c r="M936" s="42">
        <f ca="1">INVENTARIO[[#This Row],[Pricing 1]]*10%</f>
        <v>0</v>
      </c>
      <c r="N936" s="42"/>
      <c r="O936" s="42"/>
      <c r="P936" s="42">
        <v>8.99</v>
      </c>
      <c r="Q936" s="110"/>
      <c r="R936" s="42"/>
      <c r="S936" s="178">
        <v>1.8</v>
      </c>
      <c r="T936" s="185">
        <f ca="1">(P936+S936)-INVENTARIO[[#This Row],[Comisión 10%]]</f>
        <v>0</v>
      </c>
      <c r="U936" s="168">
        <f ca="1">INVENTARIO[[#This Row],[Costo total]]*1.5</f>
        <v>30.794117647058826</v>
      </c>
      <c r="V936" s="186"/>
      <c r="W936" s="42">
        <f ca="1">INVENTARIO[[#This Row],[Precio Final]]-INVENTARIO[[#This Row],[Costo total]]</f>
        <v>7.0588235294117645</v>
      </c>
      <c r="X936" s="42">
        <f ca="1">INVENTARIO[[#This Row],[Ganancia Unitaria]]*INVENTARIO[[#This Row],[Salidas]]</f>
        <v>0</v>
      </c>
      <c r="Y936" s="42" t="s">
        <v>2829</v>
      </c>
      <c r="Z936" s="20"/>
      <c r="AA936" s="20">
        <f ca="1">INVENTARIO[[#This Row],[Costo total]]*INVENTARIO[[#This Row],[Entradas]]</f>
        <v>0</v>
      </c>
      <c r="AB936" s="43">
        <f ca="1">INVENTARIO[[#This Row],[Stock Actual]]*INVENTARIO[[#This Row],[Costo total]]</f>
        <v>0</v>
      </c>
    </row>
    <row r="937" spans="1:28" ht="55" hidden="1" customHeight="1" x14ac:dyDescent="0.15">
      <c r="A937" s="42" t="s">
        <v>2747</v>
      </c>
      <c r="B937" s="181"/>
      <c r="C937" s="22" t="s">
        <v>12</v>
      </c>
      <c r="D937" s="182" t="s">
        <v>2860</v>
      </c>
      <c r="E937" s="179" t="s">
        <v>2802</v>
      </c>
      <c r="F937" s="180" t="s">
        <v>2525</v>
      </c>
      <c r="G937" s="183" t="s">
        <v>1942</v>
      </c>
      <c r="H937" s="42">
        <v>0</v>
      </c>
      <c r="I937" s="184">
        <f t="shared" ca="1" si="64"/>
        <v>0</v>
      </c>
      <c r="J937" s="120">
        <v>2</v>
      </c>
      <c r="K937" s="110">
        <f>SUMIFS(VENTAS[Cantidad],VENTAS[Código del producto Vendido],INVENTARIO[[#This Row],[Code]])</f>
        <v>0</v>
      </c>
      <c r="L937" s="110">
        <f>INVENTARIO[[#This Row],[Entradas]]-INVENTARIO[[#This Row],[Salidas]]</f>
        <v>2</v>
      </c>
      <c r="M937" s="42">
        <f ca="1">INVENTARIO[[#This Row],[Pricing 1]]*10%</f>
        <v>0</v>
      </c>
      <c r="N937" s="42"/>
      <c r="O937" s="42"/>
      <c r="P937" s="42">
        <v>9.99</v>
      </c>
      <c r="Q937" s="110"/>
      <c r="R937" s="42"/>
      <c r="S937" s="178">
        <v>1.8</v>
      </c>
      <c r="T937" s="185">
        <f ca="1">(P937+S937)-INVENTARIO[[#This Row],[Comisión 10%]]</f>
        <v>0</v>
      </c>
      <c r="U937" s="168">
        <f ca="1">INVENTARIO[[#This Row],[Costo total]]*1.5</f>
        <v>30.794117647058826</v>
      </c>
      <c r="V937" s="186"/>
      <c r="W937" s="42">
        <f ca="1">INVENTARIO[[#This Row],[Precio Final]]-INVENTARIO[[#This Row],[Costo total]]</f>
        <v>7.0588235294117645</v>
      </c>
      <c r="X937" s="42">
        <f ca="1">INVENTARIO[[#This Row],[Ganancia Unitaria]]*INVENTARIO[[#This Row],[Salidas]]</f>
        <v>0</v>
      </c>
      <c r="Y937" s="42" t="s">
        <v>2829</v>
      </c>
      <c r="Z937" s="20"/>
      <c r="AA937" s="20">
        <f ca="1">INVENTARIO[[#This Row],[Costo total]]*INVENTARIO[[#This Row],[Entradas]]</f>
        <v>0</v>
      </c>
      <c r="AB937" s="43">
        <f ca="1">INVENTARIO[[#This Row],[Stock Actual]]*INVENTARIO[[#This Row],[Costo total]]</f>
        <v>0</v>
      </c>
    </row>
    <row r="938" spans="1:28" ht="55" hidden="1" customHeight="1" x14ac:dyDescent="0.15">
      <c r="A938" s="42" t="s">
        <v>2748</v>
      </c>
      <c r="B938" s="181"/>
      <c r="C938" s="22" t="s">
        <v>12</v>
      </c>
      <c r="D938" s="182" t="s">
        <v>2859</v>
      </c>
      <c r="E938" s="179" t="s">
        <v>2803</v>
      </c>
      <c r="F938" s="180" t="s">
        <v>2579</v>
      </c>
      <c r="G938" s="183" t="s">
        <v>1942</v>
      </c>
      <c r="H938" s="42">
        <v>0</v>
      </c>
      <c r="I938" s="184">
        <f t="shared" ca="1" si="64"/>
        <v>0</v>
      </c>
      <c r="J938" s="120">
        <v>2</v>
      </c>
      <c r="K938" s="110">
        <f>SUMIFS(VENTAS[Cantidad],VENTAS[Código del producto Vendido],INVENTARIO[[#This Row],[Code]])</f>
        <v>0</v>
      </c>
      <c r="L938" s="110">
        <f>INVENTARIO[[#This Row],[Entradas]]-INVENTARIO[[#This Row],[Salidas]]</f>
        <v>2</v>
      </c>
      <c r="M938" s="42">
        <f ca="1">INVENTARIO[[#This Row],[Pricing 1]]*10%</f>
        <v>0</v>
      </c>
      <c r="N938" s="42"/>
      <c r="O938" s="42"/>
      <c r="P938" s="42">
        <v>8.99</v>
      </c>
      <c r="Q938" s="110"/>
      <c r="R938" s="42"/>
      <c r="S938" s="178">
        <v>1.8</v>
      </c>
      <c r="T938" s="185">
        <f ca="1">(P938+S938)-INVENTARIO[[#This Row],[Comisión 10%]]</f>
        <v>0</v>
      </c>
      <c r="U938" s="168">
        <f ca="1">INVENTARIO[[#This Row],[Costo total]]*1.5</f>
        <v>30.794117647058826</v>
      </c>
      <c r="V938" s="186"/>
      <c r="W938" s="42">
        <f ca="1">INVENTARIO[[#This Row],[Precio Final]]-INVENTARIO[[#This Row],[Costo total]]</f>
        <v>7.0588235294117645</v>
      </c>
      <c r="X938" s="42">
        <f ca="1">INVENTARIO[[#This Row],[Ganancia Unitaria]]*INVENTARIO[[#This Row],[Salidas]]</f>
        <v>0</v>
      </c>
      <c r="Y938" s="42" t="s">
        <v>2829</v>
      </c>
      <c r="Z938" s="20"/>
      <c r="AA938" s="20">
        <f ca="1">INVENTARIO[[#This Row],[Costo total]]*INVENTARIO[[#This Row],[Entradas]]</f>
        <v>0</v>
      </c>
      <c r="AB938" s="43">
        <f ca="1">INVENTARIO[[#This Row],[Stock Actual]]*INVENTARIO[[#This Row],[Costo total]]</f>
        <v>0</v>
      </c>
    </row>
    <row r="939" spans="1:28" ht="55" hidden="1" customHeight="1" x14ac:dyDescent="0.15">
      <c r="A939" s="42" t="s">
        <v>2749</v>
      </c>
      <c r="B939" s="181"/>
      <c r="C939" s="22" t="s">
        <v>12</v>
      </c>
      <c r="D939" s="182" t="s">
        <v>2859</v>
      </c>
      <c r="E939" s="179" t="s">
        <v>2803</v>
      </c>
      <c r="F939" s="180" t="s">
        <v>2524</v>
      </c>
      <c r="G939" s="183" t="s">
        <v>1942</v>
      </c>
      <c r="H939" s="42">
        <v>0</v>
      </c>
      <c r="I939" s="184">
        <f t="shared" ca="1" si="64"/>
        <v>0</v>
      </c>
      <c r="J939" s="120">
        <v>2</v>
      </c>
      <c r="K939" s="110">
        <f>SUMIFS(VENTAS[Cantidad],VENTAS[Código del producto Vendido],INVENTARIO[[#This Row],[Code]])</f>
        <v>0</v>
      </c>
      <c r="L939" s="110">
        <f>INVENTARIO[[#This Row],[Entradas]]-INVENTARIO[[#This Row],[Salidas]]</f>
        <v>2</v>
      </c>
      <c r="M939" s="42">
        <f ca="1">INVENTARIO[[#This Row],[Pricing 1]]*10%</f>
        <v>0</v>
      </c>
      <c r="N939" s="42"/>
      <c r="O939" s="42"/>
      <c r="P939" s="42">
        <v>8.99</v>
      </c>
      <c r="Q939" s="110"/>
      <c r="R939" s="42"/>
      <c r="S939" s="178">
        <v>1.8</v>
      </c>
      <c r="T939" s="185">
        <f ca="1">(P939+S939)-INVENTARIO[[#This Row],[Comisión 10%]]</f>
        <v>0</v>
      </c>
      <c r="U939" s="168">
        <f ca="1">INVENTARIO[[#This Row],[Costo total]]*1.5</f>
        <v>30.794117647058826</v>
      </c>
      <c r="V939" s="186"/>
      <c r="W939" s="42">
        <f ca="1">INVENTARIO[[#This Row],[Precio Final]]-INVENTARIO[[#This Row],[Costo total]]</f>
        <v>7.0588235294117645</v>
      </c>
      <c r="X939" s="42">
        <f ca="1">INVENTARIO[[#This Row],[Ganancia Unitaria]]*INVENTARIO[[#This Row],[Salidas]]</f>
        <v>0</v>
      </c>
      <c r="Y939" s="42" t="s">
        <v>2829</v>
      </c>
      <c r="Z939" s="20"/>
      <c r="AA939" s="20">
        <f ca="1">INVENTARIO[[#This Row],[Costo total]]*INVENTARIO[[#This Row],[Entradas]]</f>
        <v>0</v>
      </c>
      <c r="AB939" s="43">
        <f ca="1">INVENTARIO[[#This Row],[Stock Actual]]*INVENTARIO[[#This Row],[Costo total]]</f>
        <v>0</v>
      </c>
    </row>
    <row r="940" spans="1:28" ht="55" hidden="1" customHeight="1" x14ac:dyDescent="0.15">
      <c r="A940" s="42" t="s">
        <v>2750</v>
      </c>
      <c r="B940" s="181"/>
      <c r="C940" s="22" t="s">
        <v>12</v>
      </c>
      <c r="D940" s="182" t="s">
        <v>2859</v>
      </c>
      <c r="E940" s="179" t="s">
        <v>2804</v>
      </c>
      <c r="F940" s="180" t="s">
        <v>2579</v>
      </c>
      <c r="G940" s="183" t="s">
        <v>1942</v>
      </c>
      <c r="H940" s="42">
        <v>0</v>
      </c>
      <c r="I940" s="184">
        <f t="shared" ca="1" si="64"/>
        <v>0</v>
      </c>
      <c r="J940" s="120">
        <v>2</v>
      </c>
      <c r="K940" s="110">
        <f>SUMIFS(VENTAS[Cantidad],VENTAS[Código del producto Vendido],INVENTARIO[[#This Row],[Code]])</f>
        <v>0</v>
      </c>
      <c r="L940" s="110">
        <f>INVENTARIO[[#This Row],[Entradas]]-INVENTARIO[[#This Row],[Salidas]]</f>
        <v>2</v>
      </c>
      <c r="M940" s="42">
        <f ca="1">INVENTARIO[[#This Row],[Pricing 1]]*10%</f>
        <v>0</v>
      </c>
      <c r="N940" s="42"/>
      <c r="O940" s="42"/>
      <c r="P940" s="42">
        <v>9.99</v>
      </c>
      <c r="Q940" s="110"/>
      <c r="R940" s="42"/>
      <c r="S940" s="178">
        <v>1.8</v>
      </c>
      <c r="T940" s="185">
        <f ca="1">(P940+S940)-INVENTARIO[[#This Row],[Comisión 10%]]</f>
        <v>0</v>
      </c>
      <c r="U940" s="168">
        <f ca="1">INVENTARIO[[#This Row],[Costo total]]*1.5</f>
        <v>30.794117647058826</v>
      </c>
      <c r="V940" s="186"/>
      <c r="W940" s="42">
        <f ca="1">INVENTARIO[[#This Row],[Precio Final]]-INVENTARIO[[#This Row],[Costo total]]</f>
        <v>7.0588235294117645</v>
      </c>
      <c r="X940" s="42">
        <f ca="1">INVENTARIO[[#This Row],[Ganancia Unitaria]]*INVENTARIO[[#This Row],[Salidas]]</f>
        <v>0</v>
      </c>
      <c r="Y940" s="42" t="s">
        <v>2829</v>
      </c>
      <c r="Z940" s="20"/>
      <c r="AA940" s="20">
        <f ca="1">INVENTARIO[[#This Row],[Costo total]]*INVENTARIO[[#This Row],[Entradas]]</f>
        <v>0</v>
      </c>
      <c r="AB940" s="43">
        <f ca="1">INVENTARIO[[#This Row],[Stock Actual]]*INVENTARIO[[#This Row],[Costo total]]</f>
        <v>0</v>
      </c>
    </row>
    <row r="941" spans="1:28" ht="55" hidden="1" customHeight="1" x14ac:dyDescent="0.15">
      <c r="A941" s="42" t="s">
        <v>2751</v>
      </c>
      <c r="B941" s="181"/>
      <c r="C941" s="22" t="s">
        <v>12</v>
      </c>
      <c r="D941" s="182" t="s">
        <v>2859</v>
      </c>
      <c r="E941" s="179" t="s">
        <v>2805</v>
      </c>
      <c r="F941" s="180" t="s">
        <v>2801</v>
      </c>
      <c r="G941" s="183" t="s">
        <v>1942</v>
      </c>
      <c r="H941" s="42">
        <v>0</v>
      </c>
      <c r="I941" s="184">
        <f t="shared" ca="1" si="64"/>
        <v>0</v>
      </c>
      <c r="J941" s="120">
        <v>2</v>
      </c>
      <c r="K941" s="110">
        <f>SUMIFS(VENTAS[Cantidad],VENTAS[Código del producto Vendido],INVENTARIO[[#This Row],[Code]])</f>
        <v>0</v>
      </c>
      <c r="L941" s="110">
        <f>INVENTARIO[[#This Row],[Entradas]]-INVENTARIO[[#This Row],[Salidas]]</f>
        <v>2</v>
      </c>
      <c r="M941" s="42">
        <f ca="1">INVENTARIO[[#This Row],[Pricing 1]]*10%</f>
        <v>0</v>
      </c>
      <c r="N941" s="42"/>
      <c r="O941" s="42"/>
      <c r="P941" s="42">
        <v>13.99</v>
      </c>
      <c r="Q941" s="110"/>
      <c r="R941" s="42"/>
      <c r="S941" s="178">
        <v>1.8</v>
      </c>
      <c r="T941" s="185">
        <f ca="1">(P941+S941)-INVENTARIO[[#This Row],[Comisión 10%]]</f>
        <v>0</v>
      </c>
      <c r="U941" s="168">
        <f ca="1">INVENTARIO[[#This Row],[Costo total]]*1.5</f>
        <v>30.794117647058826</v>
      </c>
      <c r="V941" s="186"/>
      <c r="W941" s="42">
        <f ca="1">INVENTARIO[[#This Row],[Precio Final]]-INVENTARIO[[#This Row],[Costo total]]</f>
        <v>7.0588235294117645</v>
      </c>
      <c r="X941" s="42">
        <f ca="1">INVENTARIO[[#This Row],[Ganancia Unitaria]]*INVENTARIO[[#This Row],[Salidas]]</f>
        <v>0</v>
      </c>
      <c r="Y941" s="42" t="s">
        <v>2829</v>
      </c>
      <c r="Z941" s="20"/>
      <c r="AA941" s="20">
        <f ca="1">INVENTARIO[[#This Row],[Costo total]]*INVENTARIO[[#This Row],[Entradas]]</f>
        <v>0</v>
      </c>
      <c r="AB941" s="43">
        <f ca="1">INVENTARIO[[#This Row],[Stock Actual]]*INVENTARIO[[#This Row],[Costo total]]</f>
        <v>0</v>
      </c>
    </row>
    <row r="942" spans="1:28" ht="55" hidden="1" customHeight="1" x14ac:dyDescent="0.15">
      <c r="A942" s="42" t="s">
        <v>2752</v>
      </c>
      <c r="B942" s="181"/>
      <c r="C942" s="22" t="s">
        <v>12</v>
      </c>
      <c r="D942" s="182" t="s">
        <v>2859</v>
      </c>
      <c r="E942" s="179" t="s">
        <v>2805</v>
      </c>
      <c r="F942" s="180" t="s">
        <v>2579</v>
      </c>
      <c r="G942" s="183" t="s">
        <v>1942</v>
      </c>
      <c r="H942" s="42">
        <v>0</v>
      </c>
      <c r="I942" s="184">
        <f t="shared" ca="1" si="64"/>
        <v>0</v>
      </c>
      <c r="J942" s="120">
        <v>2</v>
      </c>
      <c r="K942" s="110">
        <f>SUMIFS(VENTAS[Cantidad],VENTAS[Código del producto Vendido],INVENTARIO[[#This Row],[Code]])</f>
        <v>0</v>
      </c>
      <c r="L942" s="110">
        <f>INVENTARIO[[#This Row],[Entradas]]-INVENTARIO[[#This Row],[Salidas]]</f>
        <v>2</v>
      </c>
      <c r="M942" s="42">
        <f ca="1">INVENTARIO[[#This Row],[Pricing 1]]*10%</f>
        <v>0</v>
      </c>
      <c r="N942" s="42"/>
      <c r="O942" s="42"/>
      <c r="P942" s="42">
        <v>13.99</v>
      </c>
      <c r="Q942" s="110"/>
      <c r="R942" s="42"/>
      <c r="S942" s="178">
        <v>1.8</v>
      </c>
      <c r="T942" s="185">
        <f ca="1">(P942+S942)-INVENTARIO[[#This Row],[Comisión 10%]]</f>
        <v>0</v>
      </c>
      <c r="U942" s="168">
        <f ca="1">INVENTARIO[[#This Row],[Costo total]]*1.5</f>
        <v>30.794117647058826</v>
      </c>
      <c r="V942" s="186"/>
      <c r="W942" s="42">
        <f ca="1">INVENTARIO[[#This Row],[Precio Final]]-INVENTARIO[[#This Row],[Costo total]]</f>
        <v>7.0588235294117645</v>
      </c>
      <c r="X942" s="42">
        <f ca="1">INVENTARIO[[#This Row],[Ganancia Unitaria]]*INVENTARIO[[#This Row],[Salidas]]</f>
        <v>0</v>
      </c>
      <c r="Y942" s="42" t="s">
        <v>2829</v>
      </c>
      <c r="Z942" s="20"/>
      <c r="AA942" s="20">
        <f ca="1">INVENTARIO[[#This Row],[Costo total]]*INVENTARIO[[#This Row],[Entradas]]</f>
        <v>0</v>
      </c>
      <c r="AB942" s="43">
        <f ca="1">INVENTARIO[[#This Row],[Stock Actual]]*INVENTARIO[[#This Row],[Costo total]]</f>
        <v>0</v>
      </c>
    </row>
    <row r="943" spans="1:28" ht="55" hidden="1" customHeight="1" x14ac:dyDescent="0.15">
      <c r="A943" s="42" t="s">
        <v>2753</v>
      </c>
      <c r="B943" s="181"/>
      <c r="C943" s="22" t="s">
        <v>12</v>
      </c>
      <c r="D943" s="182" t="s">
        <v>2859</v>
      </c>
      <c r="E943" s="179" t="s">
        <v>2806</v>
      </c>
      <c r="F943" s="180" t="s">
        <v>2807</v>
      </c>
      <c r="G943" s="183" t="s">
        <v>1942</v>
      </c>
      <c r="H943" s="42">
        <v>0</v>
      </c>
      <c r="I943" s="184">
        <f t="shared" ca="1" si="64"/>
        <v>0</v>
      </c>
      <c r="J943" s="120">
        <v>2</v>
      </c>
      <c r="K943" s="110">
        <f>SUMIFS(VENTAS[Cantidad],VENTAS[Código del producto Vendido],INVENTARIO[[#This Row],[Code]])</f>
        <v>0</v>
      </c>
      <c r="L943" s="110">
        <f>INVENTARIO[[#This Row],[Entradas]]-INVENTARIO[[#This Row],[Salidas]]</f>
        <v>2</v>
      </c>
      <c r="M943" s="42">
        <f ca="1">INVENTARIO[[#This Row],[Pricing 1]]*10%</f>
        <v>0</v>
      </c>
      <c r="N943" s="42"/>
      <c r="O943" s="42"/>
      <c r="P943" s="42">
        <v>9.99</v>
      </c>
      <c r="Q943" s="110"/>
      <c r="R943" s="42"/>
      <c r="S943" s="178">
        <v>1.8</v>
      </c>
      <c r="T943" s="185">
        <f ca="1">(P943+S943)-INVENTARIO[[#This Row],[Comisión 10%]]</f>
        <v>0</v>
      </c>
      <c r="U943" s="168">
        <f ca="1">INVENTARIO[[#This Row],[Costo total]]*1.5</f>
        <v>30.794117647058826</v>
      </c>
      <c r="V943" s="186"/>
      <c r="W943" s="42">
        <f ca="1">INVENTARIO[[#This Row],[Precio Final]]-INVENTARIO[[#This Row],[Costo total]]</f>
        <v>7.0588235294117645</v>
      </c>
      <c r="X943" s="42">
        <f ca="1">INVENTARIO[[#This Row],[Ganancia Unitaria]]*INVENTARIO[[#This Row],[Salidas]]</f>
        <v>0</v>
      </c>
      <c r="Y943" s="42" t="s">
        <v>2829</v>
      </c>
      <c r="Z943" s="20"/>
      <c r="AA943" s="20">
        <f ca="1">INVENTARIO[[#This Row],[Costo total]]*INVENTARIO[[#This Row],[Entradas]]</f>
        <v>0</v>
      </c>
      <c r="AB943" s="43">
        <f ca="1">INVENTARIO[[#This Row],[Stock Actual]]*INVENTARIO[[#This Row],[Costo total]]</f>
        <v>0</v>
      </c>
    </row>
    <row r="944" spans="1:28" ht="55" hidden="1" customHeight="1" x14ac:dyDescent="0.15">
      <c r="A944" s="42" t="s">
        <v>2754</v>
      </c>
      <c r="B944" s="181"/>
      <c r="C944" s="22" t="s">
        <v>12</v>
      </c>
      <c r="D944" s="182" t="s">
        <v>2856</v>
      </c>
      <c r="E944" s="179" t="s">
        <v>2808</v>
      </c>
      <c r="F944" s="180" t="s">
        <v>2809</v>
      </c>
      <c r="G944" s="183" t="s">
        <v>1942</v>
      </c>
      <c r="H944" s="42">
        <v>0</v>
      </c>
      <c r="I944" s="184">
        <f t="shared" ca="1" si="64"/>
        <v>0</v>
      </c>
      <c r="J944" s="120">
        <v>1</v>
      </c>
      <c r="K944" s="110">
        <f>SUMIFS(VENTAS[Cantidad],VENTAS[Código del producto Vendido],INVENTARIO[[#This Row],[Code]])</f>
        <v>0</v>
      </c>
      <c r="L944" s="110">
        <f>INVENTARIO[[#This Row],[Entradas]]-INVENTARIO[[#This Row],[Salidas]]</f>
        <v>1</v>
      </c>
      <c r="M944" s="42">
        <f ca="1">INVENTARIO[[#This Row],[Pricing 1]]*10%</f>
        <v>0</v>
      </c>
      <c r="N944" s="42"/>
      <c r="O944" s="42"/>
      <c r="P944" s="42">
        <v>22.49</v>
      </c>
      <c r="Q944" s="110"/>
      <c r="R944" s="42"/>
      <c r="S944" s="178">
        <v>1.8</v>
      </c>
      <c r="T944" s="185">
        <f ca="1">(P944+S944)-INVENTARIO[[#This Row],[Comisión 10%]]</f>
        <v>0</v>
      </c>
      <c r="U944" s="168">
        <f ca="1">INVENTARIO[[#This Row],[Costo total]]*1.5</f>
        <v>30.794117647058826</v>
      </c>
      <c r="V944" s="186"/>
      <c r="W944" s="42">
        <f ca="1">INVENTARIO[[#This Row],[Precio Final]]-INVENTARIO[[#This Row],[Costo total]]</f>
        <v>7.0588235294117645</v>
      </c>
      <c r="X944" s="42">
        <f ca="1">INVENTARIO[[#This Row],[Ganancia Unitaria]]*INVENTARIO[[#This Row],[Salidas]]</f>
        <v>0</v>
      </c>
      <c r="Y944" s="42" t="s">
        <v>2829</v>
      </c>
      <c r="Z944" s="20"/>
      <c r="AA944" s="20">
        <f ca="1">INVENTARIO[[#This Row],[Costo total]]*INVENTARIO[[#This Row],[Entradas]]</f>
        <v>0</v>
      </c>
      <c r="AB944" s="43">
        <f ca="1">INVENTARIO[[#This Row],[Stock Actual]]*INVENTARIO[[#This Row],[Costo total]]</f>
        <v>0</v>
      </c>
    </row>
    <row r="945" spans="1:28" ht="55" hidden="1" customHeight="1" x14ac:dyDescent="0.15">
      <c r="A945" s="42" t="s">
        <v>2755</v>
      </c>
      <c r="B945" s="181"/>
      <c r="C945" s="22" t="s">
        <v>12</v>
      </c>
      <c r="D945" s="182" t="s">
        <v>2856</v>
      </c>
      <c r="E945" s="179" t="s">
        <v>2808</v>
      </c>
      <c r="F945" s="180" t="s">
        <v>2810</v>
      </c>
      <c r="G945" s="183" t="s">
        <v>1942</v>
      </c>
      <c r="H945" s="42">
        <v>0</v>
      </c>
      <c r="I945" s="184">
        <f t="shared" ca="1" si="64"/>
        <v>0</v>
      </c>
      <c r="J945" s="120">
        <v>1</v>
      </c>
      <c r="K945" s="110">
        <f>SUMIFS(VENTAS[Cantidad],VENTAS[Código del producto Vendido],INVENTARIO[[#This Row],[Code]])</f>
        <v>0</v>
      </c>
      <c r="L945" s="110">
        <f>INVENTARIO[[#This Row],[Entradas]]-INVENTARIO[[#This Row],[Salidas]]</f>
        <v>1</v>
      </c>
      <c r="M945" s="42">
        <f ca="1">INVENTARIO[[#This Row],[Pricing 1]]*10%</f>
        <v>0</v>
      </c>
      <c r="N945" s="42"/>
      <c r="O945" s="42"/>
      <c r="P945" s="42">
        <v>22.49</v>
      </c>
      <c r="Q945" s="110"/>
      <c r="R945" s="42"/>
      <c r="S945" s="178">
        <v>1.8</v>
      </c>
      <c r="T945" s="185">
        <f ca="1">(P945+S945)-INVENTARIO[[#This Row],[Comisión 10%]]</f>
        <v>0</v>
      </c>
      <c r="U945" s="168">
        <f ca="1">INVENTARIO[[#This Row],[Costo total]]*1.5</f>
        <v>30.794117647058826</v>
      </c>
      <c r="V945" s="186"/>
      <c r="W945" s="42">
        <f ca="1">INVENTARIO[[#This Row],[Precio Final]]-INVENTARIO[[#This Row],[Costo total]]</f>
        <v>7.0588235294117645</v>
      </c>
      <c r="X945" s="42">
        <f ca="1">INVENTARIO[[#This Row],[Ganancia Unitaria]]*INVENTARIO[[#This Row],[Salidas]]</f>
        <v>0</v>
      </c>
      <c r="Y945" s="42" t="s">
        <v>2829</v>
      </c>
      <c r="Z945" s="20"/>
      <c r="AA945" s="20">
        <f ca="1">INVENTARIO[[#This Row],[Costo total]]*INVENTARIO[[#This Row],[Entradas]]</f>
        <v>0</v>
      </c>
      <c r="AB945" s="43">
        <f ca="1">INVENTARIO[[#This Row],[Stock Actual]]*INVENTARIO[[#This Row],[Costo total]]</f>
        <v>0</v>
      </c>
    </row>
    <row r="946" spans="1:28" ht="55" hidden="1" customHeight="1" x14ac:dyDescent="0.15">
      <c r="A946" s="42" t="s">
        <v>2756</v>
      </c>
      <c r="B946" s="181"/>
      <c r="C946" s="22" t="s">
        <v>12</v>
      </c>
      <c r="D946" s="182" t="s">
        <v>2856</v>
      </c>
      <c r="E946" s="179" t="s">
        <v>2808</v>
      </c>
      <c r="F946" s="180" t="s">
        <v>2379</v>
      </c>
      <c r="G946" s="183" t="s">
        <v>1942</v>
      </c>
      <c r="H946" s="42">
        <v>0</v>
      </c>
      <c r="I946" s="184">
        <f t="shared" ca="1" si="64"/>
        <v>0</v>
      </c>
      <c r="J946" s="120">
        <v>1</v>
      </c>
      <c r="K946" s="110">
        <f>SUMIFS(VENTAS[Cantidad],VENTAS[Código del producto Vendido],INVENTARIO[[#This Row],[Code]])</f>
        <v>0</v>
      </c>
      <c r="L946" s="110">
        <f>INVENTARIO[[#This Row],[Entradas]]-INVENTARIO[[#This Row],[Salidas]]</f>
        <v>1</v>
      </c>
      <c r="M946" s="42">
        <f ca="1">INVENTARIO[[#This Row],[Pricing 1]]*10%</f>
        <v>0</v>
      </c>
      <c r="N946" s="42"/>
      <c r="O946" s="42"/>
      <c r="P946" s="42">
        <v>22.49</v>
      </c>
      <c r="Q946" s="110"/>
      <c r="R946" s="42"/>
      <c r="S946" s="178">
        <v>1.8</v>
      </c>
      <c r="T946" s="185">
        <f ca="1">(P946+S946)-INVENTARIO[[#This Row],[Comisión 10%]]</f>
        <v>0</v>
      </c>
      <c r="U946" s="168">
        <f ca="1">INVENTARIO[[#This Row],[Costo total]]*1.5</f>
        <v>30.794117647058826</v>
      </c>
      <c r="V946" s="186"/>
      <c r="W946" s="42">
        <f ca="1">INVENTARIO[[#This Row],[Precio Final]]-INVENTARIO[[#This Row],[Costo total]]</f>
        <v>7.0588235294117645</v>
      </c>
      <c r="X946" s="42">
        <f ca="1">INVENTARIO[[#This Row],[Ganancia Unitaria]]*INVENTARIO[[#This Row],[Salidas]]</f>
        <v>0</v>
      </c>
      <c r="Y946" s="42" t="s">
        <v>2829</v>
      </c>
      <c r="Z946" s="20"/>
      <c r="AA946" s="20">
        <f ca="1">INVENTARIO[[#This Row],[Costo total]]*INVENTARIO[[#This Row],[Entradas]]</f>
        <v>0</v>
      </c>
      <c r="AB946" s="43">
        <f ca="1">INVENTARIO[[#This Row],[Stock Actual]]*INVENTARIO[[#This Row],[Costo total]]</f>
        <v>0</v>
      </c>
    </row>
    <row r="947" spans="1:28" ht="55" hidden="1" customHeight="1" x14ac:dyDescent="0.15">
      <c r="A947" s="42" t="s">
        <v>2757</v>
      </c>
      <c r="B947" s="181"/>
      <c r="C947" s="22" t="s">
        <v>12</v>
      </c>
      <c r="D947" s="182" t="s">
        <v>2856</v>
      </c>
      <c r="E947" s="179" t="s">
        <v>2808</v>
      </c>
      <c r="F947" s="180" t="s">
        <v>2395</v>
      </c>
      <c r="G947" s="183" t="s">
        <v>1942</v>
      </c>
      <c r="H947" s="42">
        <v>0</v>
      </c>
      <c r="I947" s="184">
        <f t="shared" ca="1" si="64"/>
        <v>0</v>
      </c>
      <c r="J947" s="120">
        <v>1</v>
      </c>
      <c r="K947" s="110">
        <f>SUMIFS(VENTAS[Cantidad],VENTAS[Código del producto Vendido],INVENTARIO[[#This Row],[Code]])</f>
        <v>0</v>
      </c>
      <c r="L947" s="110">
        <f>INVENTARIO[[#This Row],[Entradas]]-INVENTARIO[[#This Row],[Salidas]]</f>
        <v>1</v>
      </c>
      <c r="M947" s="42">
        <f ca="1">INVENTARIO[[#This Row],[Pricing 1]]*10%</f>
        <v>0</v>
      </c>
      <c r="N947" s="42"/>
      <c r="O947" s="42"/>
      <c r="P947" s="42">
        <v>22.49</v>
      </c>
      <c r="Q947" s="110"/>
      <c r="R947" s="42"/>
      <c r="S947" s="178">
        <v>1.8</v>
      </c>
      <c r="T947" s="185">
        <f ca="1">(P947+S947)-INVENTARIO[[#This Row],[Comisión 10%]]</f>
        <v>0</v>
      </c>
      <c r="U947" s="168">
        <f ca="1">INVENTARIO[[#This Row],[Costo total]]*1.5</f>
        <v>30.794117647058826</v>
      </c>
      <c r="V947" s="186"/>
      <c r="W947" s="42">
        <f ca="1">INVENTARIO[[#This Row],[Precio Final]]-INVENTARIO[[#This Row],[Costo total]]</f>
        <v>7.0588235294117645</v>
      </c>
      <c r="X947" s="42">
        <f ca="1">INVENTARIO[[#This Row],[Ganancia Unitaria]]*INVENTARIO[[#This Row],[Salidas]]</f>
        <v>0</v>
      </c>
      <c r="Y947" s="42" t="s">
        <v>2829</v>
      </c>
      <c r="Z947" s="20"/>
      <c r="AA947" s="20">
        <f ca="1">INVENTARIO[[#This Row],[Costo total]]*INVENTARIO[[#This Row],[Entradas]]</f>
        <v>0</v>
      </c>
      <c r="AB947" s="43">
        <f ca="1">INVENTARIO[[#This Row],[Stock Actual]]*INVENTARIO[[#This Row],[Costo total]]</f>
        <v>0</v>
      </c>
    </row>
    <row r="948" spans="1:28" ht="55" hidden="1" customHeight="1" x14ac:dyDescent="0.15">
      <c r="A948" s="42" t="s">
        <v>2758</v>
      </c>
      <c r="B948" s="181"/>
      <c r="C948" s="22" t="s">
        <v>12</v>
      </c>
      <c r="D948" s="182" t="s">
        <v>2852</v>
      </c>
      <c r="E948" s="179" t="s">
        <v>2811</v>
      </c>
      <c r="F948" s="180" t="s">
        <v>2812</v>
      </c>
      <c r="G948" s="183" t="s">
        <v>2814</v>
      </c>
      <c r="H948" s="42">
        <v>0</v>
      </c>
      <c r="I948" s="184">
        <f t="shared" ca="1" si="64"/>
        <v>0</v>
      </c>
      <c r="J948" s="120">
        <v>1</v>
      </c>
      <c r="K948" s="110">
        <f>SUMIFS(VENTAS[Cantidad],VENTAS[Código del producto Vendido],INVENTARIO[[#This Row],[Code]])</f>
        <v>0</v>
      </c>
      <c r="L948" s="110">
        <f>INVENTARIO[[#This Row],[Entradas]]-INVENTARIO[[#This Row],[Salidas]]</f>
        <v>1</v>
      </c>
      <c r="M948" s="42">
        <f ca="1">INVENTARIO[[#This Row],[Pricing 1]]*10%</f>
        <v>0</v>
      </c>
      <c r="N948" s="42"/>
      <c r="O948" s="42"/>
      <c r="P948" s="42">
        <v>17.88</v>
      </c>
      <c r="Q948" s="110"/>
      <c r="R948" s="42"/>
      <c r="S948" s="178">
        <v>0</v>
      </c>
      <c r="T948" s="185">
        <f ca="1">(P948+S948)-INVENTARIO[[#This Row],[Comisión 10%]]</f>
        <v>0</v>
      </c>
      <c r="U948" s="168">
        <f ca="1">INVENTARIO[[#This Row],[Costo total]]*1.5</f>
        <v>30.794117647058826</v>
      </c>
      <c r="V948" s="186"/>
      <c r="W948" s="42">
        <f ca="1">INVENTARIO[[#This Row],[Precio Final]]-INVENTARIO[[#This Row],[Costo total]]</f>
        <v>7.0588235294117645</v>
      </c>
      <c r="X948" s="42">
        <f ca="1">INVENTARIO[[#This Row],[Ganancia Unitaria]]*INVENTARIO[[#This Row],[Salidas]]</f>
        <v>0</v>
      </c>
      <c r="Y948" s="42" t="s">
        <v>2828</v>
      </c>
      <c r="Z948" s="20"/>
      <c r="AA948" s="20">
        <f ca="1">INVENTARIO[[#This Row],[Costo total]]*INVENTARIO[[#This Row],[Entradas]]</f>
        <v>0</v>
      </c>
      <c r="AB948" s="43">
        <f ca="1">INVENTARIO[[#This Row],[Stock Actual]]*INVENTARIO[[#This Row],[Costo total]]</f>
        <v>0</v>
      </c>
    </row>
    <row r="949" spans="1:28" ht="55" hidden="1" customHeight="1" x14ac:dyDescent="0.15">
      <c r="A949" s="42" t="s">
        <v>2759</v>
      </c>
      <c r="B949" s="181"/>
      <c r="C949" s="22" t="s">
        <v>12</v>
      </c>
      <c r="D949" s="182" t="s">
        <v>2851</v>
      </c>
      <c r="E949" s="179" t="s">
        <v>2811</v>
      </c>
      <c r="F949" s="180" t="s">
        <v>2378</v>
      </c>
      <c r="G949" s="183" t="s">
        <v>2814</v>
      </c>
      <c r="H949" s="42">
        <v>0</v>
      </c>
      <c r="I949" s="184">
        <f t="shared" ca="1" si="64"/>
        <v>0</v>
      </c>
      <c r="J949" s="120">
        <v>1</v>
      </c>
      <c r="K949" s="110">
        <f>SUMIFS(VENTAS[Cantidad],VENTAS[Código del producto Vendido],INVENTARIO[[#This Row],[Code]])</f>
        <v>0</v>
      </c>
      <c r="L949" s="110">
        <f>INVENTARIO[[#This Row],[Entradas]]-INVENTARIO[[#This Row],[Salidas]]</f>
        <v>1</v>
      </c>
      <c r="M949" s="42">
        <f ca="1">INVENTARIO[[#This Row],[Pricing 1]]*10%</f>
        <v>0</v>
      </c>
      <c r="N949" s="42"/>
      <c r="O949" s="42"/>
      <c r="P949" s="42">
        <v>17.88</v>
      </c>
      <c r="Q949" s="110"/>
      <c r="R949" s="42"/>
      <c r="S949" s="178">
        <v>0</v>
      </c>
      <c r="T949" s="185">
        <f ca="1">(P949+S949)-INVENTARIO[[#This Row],[Comisión 10%]]</f>
        <v>0</v>
      </c>
      <c r="U949" s="168">
        <f ca="1">INVENTARIO[[#This Row],[Costo total]]*1.5</f>
        <v>30.794117647058826</v>
      </c>
      <c r="V949" s="186"/>
      <c r="W949" s="42">
        <f ca="1">INVENTARIO[[#This Row],[Precio Final]]-INVENTARIO[[#This Row],[Costo total]]</f>
        <v>7.0588235294117645</v>
      </c>
      <c r="X949" s="42">
        <f ca="1">INVENTARIO[[#This Row],[Ganancia Unitaria]]*INVENTARIO[[#This Row],[Salidas]]</f>
        <v>0</v>
      </c>
      <c r="Y949" s="42" t="s">
        <v>2828</v>
      </c>
      <c r="Z949" s="20"/>
      <c r="AA949" s="20">
        <f ca="1">INVENTARIO[[#This Row],[Costo total]]*INVENTARIO[[#This Row],[Entradas]]</f>
        <v>0</v>
      </c>
      <c r="AB949" s="43">
        <f ca="1">INVENTARIO[[#This Row],[Stock Actual]]*INVENTARIO[[#This Row],[Costo total]]</f>
        <v>0</v>
      </c>
    </row>
    <row r="950" spans="1:28" ht="55" hidden="1" customHeight="1" x14ac:dyDescent="0.15">
      <c r="A950" s="42" t="s">
        <v>2760</v>
      </c>
      <c r="B950" s="181"/>
      <c r="C950" s="22" t="s">
        <v>12</v>
      </c>
      <c r="D950" s="182" t="s">
        <v>2852</v>
      </c>
      <c r="E950" s="179" t="s">
        <v>2811</v>
      </c>
      <c r="F950" s="180" t="s">
        <v>2813</v>
      </c>
      <c r="G950" s="183" t="s">
        <v>2814</v>
      </c>
      <c r="H950" s="42">
        <v>0</v>
      </c>
      <c r="I950" s="184">
        <f t="shared" ca="1" si="64"/>
        <v>0</v>
      </c>
      <c r="J950" s="120">
        <v>2</v>
      </c>
      <c r="K950" s="110">
        <f>SUMIFS(VENTAS[Cantidad],VENTAS[Código del producto Vendido],INVENTARIO[[#This Row],[Code]])</f>
        <v>0</v>
      </c>
      <c r="L950" s="110">
        <f>INVENTARIO[[#This Row],[Entradas]]-INVENTARIO[[#This Row],[Salidas]]</f>
        <v>2</v>
      </c>
      <c r="M950" s="42">
        <f ca="1">INVENTARIO[[#This Row],[Pricing 1]]*10%</f>
        <v>0</v>
      </c>
      <c r="N950" s="42"/>
      <c r="O950" s="42"/>
      <c r="P950" s="42">
        <v>17.88</v>
      </c>
      <c r="Q950" s="110"/>
      <c r="R950" s="42"/>
      <c r="S950" s="178">
        <v>0</v>
      </c>
      <c r="T950" s="185">
        <f ca="1">(P950+S950)-INVENTARIO[[#This Row],[Comisión 10%]]</f>
        <v>0</v>
      </c>
      <c r="U950" s="168">
        <f ca="1">INVENTARIO[[#This Row],[Costo total]]*1.5</f>
        <v>30.794117647058826</v>
      </c>
      <c r="V950" s="186"/>
      <c r="W950" s="42">
        <f ca="1">INVENTARIO[[#This Row],[Precio Final]]-INVENTARIO[[#This Row],[Costo total]]</f>
        <v>7.0588235294117645</v>
      </c>
      <c r="X950" s="42">
        <f ca="1">INVENTARIO[[#This Row],[Ganancia Unitaria]]*INVENTARIO[[#This Row],[Salidas]]</f>
        <v>0</v>
      </c>
      <c r="Y950" s="42" t="s">
        <v>2828</v>
      </c>
      <c r="Z950" s="20"/>
      <c r="AA950" s="20">
        <f ca="1">INVENTARIO[[#This Row],[Costo total]]*INVENTARIO[[#This Row],[Entradas]]</f>
        <v>0</v>
      </c>
      <c r="AB950" s="43">
        <f ca="1">INVENTARIO[[#This Row],[Stock Actual]]*INVENTARIO[[#This Row],[Costo total]]</f>
        <v>0</v>
      </c>
    </row>
    <row r="951" spans="1:28" ht="55" hidden="1" customHeight="1" x14ac:dyDescent="0.15">
      <c r="A951" s="42" t="s">
        <v>2761</v>
      </c>
      <c r="B951" s="181"/>
      <c r="C951" s="22" t="s">
        <v>12</v>
      </c>
      <c r="D951" s="182" t="s">
        <v>2854</v>
      </c>
      <c r="E951" s="179" t="s">
        <v>2815</v>
      </c>
      <c r="F951" s="180" t="s">
        <v>2816</v>
      </c>
      <c r="G951" s="183" t="s">
        <v>2814</v>
      </c>
      <c r="H951" s="42">
        <v>0</v>
      </c>
      <c r="I951" s="184">
        <f t="shared" ca="1" si="64"/>
        <v>0</v>
      </c>
      <c r="J951" s="120">
        <v>1</v>
      </c>
      <c r="K951" s="110">
        <f>SUMIFS(VENTAS[Cantidad],VENTAS[Código del producto Vendido],INVENTARIO[[#This Row],[Code]])</f>
        <v>0</v>
      </c>
      <c r="L951" s="110">
        <f>INVENTARIO[[#This Row],[Entradas]]-INVENTARIO[[#This Row],[Salidas]]</f>
        <v>1</v>
      </c>
      <c r="M951" s="42">
        <f ca="1">INVENTARIO[[#This Row],[Pricing 1]]*10%</f>
        <v>0</v>
      </c>
      <c r="N951" s="42"/>
      <c r="O951" s="42"/>
      <c r="P951" s="42">
        <v>20.48</v>
      </c>
      <c r="Q951" s="110"/>
      <c r="R951" s="42"/>
      <c r="S951" s="178">
        <v>0</v>
      </c>
      <c r="T951" s="185">
        <f ca="1">(P951+S951)-INVENTARIO[[#This Row],[Comisión 10%]]</f>
        <v>0</v>
      </c>
      <c r="U951" s="168">
        <f ca="1">INVENTARIO[[#This Row],[Costo total]]*1.5</f>
        <v>30.794117647058826</v>
      </c>
      <c r="V951" s="186"/>
      <c r="W951" s="42">
        <f ca="1">INVENTARIO[[#This Row],[Precio Final]]-INVENTARIO[[#This Row],[Costo total]]</f>
        <v>7.0588235294117645</v>
      </c>
      <c r="X951" s="42">
        <f ca="1">INVENTARIO[[#This Row],[Ganancia Unitaria]]*INVENTARIO[[#This Row],[Salidas]]</f>
        <v>0</v>
      </c>
      <c r="Y951" s="42" t="s">
        <v>2828</v>
      </c>
      <c r="Z951" s="20"/>
      <c r="AA951" s="20">
        <f ca="1">INVENTARIO[[#This Row],[Costo total]]*INVENTARIO[[#This Row],[Entradas]]</f>
        <v>0</v>
      </c>
      <c r="AB951" s="43">
        <f ca="1">INVENTARIO[[#This Row],[Stock Actual]]*INVENTARIO[[#This Row],[Costo total]]</f>
        <v>0</v>
      </c>
    </row>
    <row r="952" spans="1:28" ht="55" hidden="1" customHeight="1" x14ac:dyDescent="0.15">
      <c r="A952" s="42" t="s">
        <v>2762</v>
      </c>
      <c r="B952" s="181"/>
      <c r="C952" s="22" t="s">
        <v>12</v>
      </c>
      <c r="D952" s="182" t="s">
        <v>2859</v>
      </c>
      <c r="E952" s="179" t="s">
        <v>2815</v>
      </c>
      <c r="F952" s="180" t="s">
        <v>2579</v>
      </c>
      <c r="G952" s="183" t="s">
        <v>2814</v>
      </c>
      <c r="H952" s="42">
        <v>0</v>
      </c>
      <c r="I952" s="184">
        <f t="shared" ca="1" si="64"/>
        <v>0</v>
      </c>
      <c r="J952" s="120">
        <v>1</v>
      </c>
      <c r="K952" s="110">
        <f>SUMIFS(VENTAS[Cantidad],VENTAS[Código del producto Vendido],INVENTARIO[[#This Row],[Code]])</f>
        <v>0</v>
      </c>
      <c r="L952" s="110">
        <f>INVENTARIO[[#This Row],[Entradas]]-INVENTARIO[[#This Row],[Salidas]]</f>
        <v>1</v>
      </c>
      <c r="M952" s="42">
        <f ca="1">INVENTARIO[[#This Row],[Pricing 1]]*10%</f>
        <v>0</v>
      </c>
      <c r="N952" s="42"/>
      <c r="O952" s="42"/>
      <c r="P952" s="42">
        <v>20.48</v>
      </c>
      <c r="Q952" s="110"/>
      <c r="R952" s="42"/>
      <c r="S952" s="178">
        <v>0</v>
      </c>
      <c r="T952" s="185">
        <f ca="1">(P952+S952)-INVENTARIO[[#This Row],[Comisión 10%]]</f>
        <v>0</v>
      </c>
      <c r="U952" s="168">
        <f ca="1">INVENTARIO[[#This Row],[Costo total]]*1.5</f>
        <v>30.794117647058826</v>
      </c>
      <c r="V952" s="186"/>
      <c r="W952" s="42">
        <f ca="1">INVENTARIO[[#This Row],[Precio Final]]-INVENTARIO[[#This Row],[Costo total]]</f>
        <v>7.0588235294117645</v>
      </c>
      <c r="X952" s="42">
        <f ca="1">INVENTARIO[[#This Row],[Ganancia Unitaria]]*INVENTARIO[[#This Row],[Salidas]]</f>
        <v>0</v>
      </c>
      <c r="Y952" s="42" t="s">
        <v>2828</v>
      </c>
      <c r="Z952" s="20"/>
      <c r="AA952" s="20">
        <f ca="1">INVENTARIO[[#This Row],[Costo total]]*INVENTARIO[[#This Row],[Entradas]]</f>
        <v>0</v>
      </c>
      <c r="AB952" s="43">
        <f ca="1">INVENTARIO[[#This Row],[Stock Actual]]*INVENTARIO[[#This Row],[Costo total]]</f>
        <v>0</v>
      </c>
    </row>
    <row r="953" spans="1:28" ht="55" hidden="1" customHeight="1" x14ac:dyDescent="0.15">
      <c r="A953" s="42" t="s">
        <v>2863</v>
      </c>
      <c r="B953" s="181"/>
      <c r="C953" s="22" t="s">
        <v>12</v>
      </c>
      <c r="D953" s="182" t="s">
        <v>2852</v>
      </c>
      <c r="E953" s="179" t="s">
        <v>2865</v>
      </c>
      <c r="F953" s="180" t="s">
        <v>2866</v>
      </c>
      <c r="G953" s="183" t="s">
        <v>2814</v>
      </c>
      <c r="H953" s="42">
        <v>0</v>
      </c>
      <c r="I953" s="184">
        <f ca="1">U953</f>
        <v>0</v>
      </c>
      <c r="J953" s="120">
        <v>1</v>
      </c>
      <c r="K953" s="110">
        <f>SUMIFS(VENTAS[Cantidad],VENTAS[Código del producto Vendido],INVENTARIO[[#This Row],[Code]])</f>
        <v>0</v>
      </c>
      <c r="L953" s="110">
        <f>INVENTARIO[[#This Row],[Entradas]]-INVENTARIO[[#This Row],[Salidas]]</f>
        <v>1</v>
      </c>
      <c r="M953" s="42">
        <f ca="1">INVENTARIO[[#This Row],[Pricing 1]]*10%</f>
        <v>0</v>
      </c>
      <c r="N953" s="42"/>
      <c r="O953" s="42"/>
      <c r="P953" s="42">
        <v>22.17</v>
      </c>
      <c r="Q953" s="110"/>
      <c r="R953" s="42"/>
      <c r="S953" s="178">
        <v>0</v>
      </c>
      <c r="T953" s="185">
        <f ca="1">(P953+S953)-INVENTARIO[[#This Row],[Comisión 10%]]</f>
        <v>0</v>
      </c>
      <c r="U953" s="168">
        <f ca="1">INVENTARIO[[#This Row],[Costo total]]*1.5</f>
        <v>30.794117647058826</v>
      </c>
      <c r="V953" s="186"/>
      <c r="W953" s="42">
        <f ca="1">INVENTARIO[[#This Row],[Precio Final]]-INVENTARIO[[#This Row],[Costo total]]</f>
        <v>7.0588235294117645</v>
      </c>
      <c r="X953" s="42">
        <f ca="1">INVENTARIO[[#This Row],[Ganancia Unitaria]]*INVENTARIO[[#This Row],[Salidas]]</f>
        <v>0</v>
      </c>
      <c r="Y953" s="42"/>
      <c r="Z953" s="20"/>
      <c r="AA953" s="20">
        <f ca="1">INVENTARIO[[#This Row],[Costo total]]*INVENTARIO[[#This Row],[Entradas]]</f>
        <v>0</v>
      </c>
      <c r="AB953" s="43">
        <f ca="1">INVENTARIO[[#This Row],[Stock Actual]]*INVENTARIO[[#This Row],[Costo total]]</f>
        <v>0</v>
      </c>
    </row>
    <row r="954" spans="1:28" ht="55" hidden="1" customHeight="1" x14ac:dyDescent="0.15">
      <c r="A954" s="42" t="s">
        <v>2864</v>
      </c>
      <c r="B954" s="181"/>
      <c r="C954" s="22" t="s">
        <v>12</v>
      </c>
      <c r="D954" s="182" t="s">
        <v>2852</v>
      </c>
      <c r="E954" s="179" t="s">
        <v>2862</v>
      </c>
      <c r="F954" s="180" t="s">
        <v>2867</v>
      </c>
      <c r="G954" s="183" t="s">
        <v>2814</v>
      </c>
      <c r="H954" s="42">
        <v>0</v>
      </c>
      <c r="I954" s="184">
        <f ca="1">U954</f>
        <v>0</v>
      </c>
      <c r="J954" s="120">
        <v>1</v>
      </c>
      <c r="K954" s="110">
        <f>SUMIFS(VENTAS[Cantidad],VENTAS[Código del producto Vendido],INVENTARIO[[#This Row],[Code]])</f>
        <v>0</v>
      </c>
      <c r="L954" s="110">
        <f>INVENTARIO[[#This Row],[Entradas]]-INVENTARIO[[#This Row],[Salidas]]</f>
        <v>1</v>
      </c>
      <c r="M954" s="42">
        <f ca="1">INVENTARIO[[#This Row],[Pricing 1]]*10%</f>
        <v>0</v>
      </c>
      <c r="N954" s="42"/>
      <c r="O954" s="42"/>
      <c r="P954" s="42">
        <v>21.82</v>
      </c>
      <c r="Q954" s="110"/>
      <c r="R954" s="42"/>
      <c r="S954" s="178">
        <v>0</v>
      </c>
      <c r="T954" s="185">
        <f ca="1">(P954+S954)-INVENTARIO[[#This Row],[Comisión 10%]]</f>
        <v>0</v>
      </c>
      <c r="U954" s="168">
        <f ca="1">INVENTARIO[[#This Row],[Costo total]]*1.5</f>
        <v>30.794117647058826</v>
      </c>
      <c r="V954" s="186"/>
      <c r="W954" s="42">
        <f ca="1">INVENTARIO[[#This Row],[Precio Final]]-INVENTARIO[[#This Row],[Costo total]]</f>
        <v>7.0588235294117645</v>
      </c>
      <c r="X954" s="42">
        <f ca="1">INVENTARIO[[#This Row],[Ganancia Unitaria]]*INVENTARIO[[#This Row],[Salidas]]</f>
        <v>0</v>
      </c>
      <c r="Y954" s="42"/>
      <c r="Z954" s="20"/>
      <c r="AA954" s="20">
        <f ca="1">INVENTARIO[[#This Row],[Costo total]]*INVENTARIO[[#This Row],[Entradas]]</f>
        <v>0</v>
      </c>
      <c r="AB954" s="43">
        <f ca="1">INVENTARIO[[#This Row],[Stock Actual]]*INVENTARIO[[#This Row],[Costo total]]</f>
        <v>0</v>
      </c>
    </row>
    <row r="955" spans="1:28" ht="55" hidden="1" customHeight="1" x14ac:dyDescent="0.15">
      <c r="A955" s="42" t="s">
        <v>2763</v>
      </c>
      <c r="B955" s="181"/>
      <c r="C955" s="22" t="s">
        <v>12</v>
      </c>
      <c r="D955" s="182" t="s">
        <v>2859</v>
      </c>
      <c r="E955" s="179" t="s">
        <v>2817</v>
      </c>
      <c r="F955" s="180" t="s">
        <v>2818</v>
      </c>
      <c r="G955" s="183" t="s">
        <v>2814</v>
      </c>
      <c r="H955" s="42">
        <v>0</v>
      </c>
      <c r="I955" s="184">
        <f t="shared" ca="1" si="64"/>
        <v>0</v>
      </c>
      <c r="J955" s="120">
        <v>3</v>
      </c>
      <c r="K955" s="110">
        <f>SUMIFS(VENTAS[Cantidad],VENTAS[Código del producto Vendido],INVENTARIO[[#This Row],[Code]])</f>
        <v>0</v>
      </c>
      <c r="L955" s="110">
        <f>INVENTARIO[[#This Row],[Entradas]]-INVENTARIO[[#This Row],[Salidas]]</f>
        <v>3</v>
      </c>
      <c r="M955" s="42">
        <f ca="1">INVENTARIO[[#This Row],[Pricing 1]]*10%</f>
        <v>0</v>
      </c>
      <c r="N955" s="42"/>
      <c r="O955" s="42"/>
      <c r="P955" s="42">
        <v>5.5</v>
      </c>
      <c r="Q955" s="110"/>
      <c r="R955" s="42"/>
      <c r="S955" s="178">
        <v>0</v>
      </c>
      <c r="T955" s="185">
        <f ca="1">(P955+S955)-INVENTARIO[[#This Row],[Comisión 10%]]</f>
        <v>0</v>
      </c>
      <c r="U955" s="168">
        <f ca="1">INVENTARIO[[#This Row],[Costo total]]*1.5</f>
        <v>30.794117647058826</v>
      </c>
      <c r="V955" s="186"/>
      <c r="W955" s="42">
        <f ca="1">INVENTARIO[[#This Row],[Precio Final]]-INVENTARIO[[#This Row],[Costo total]]</f>
        <v>7.0588235294117645</v>
      </c>
      <c r="X955" s="42">
        <f ca="1">INVENTARIO[[#This Row],[Ganancia Unitaria]]*INVENTARIO[[#This Row],[Salidas]]</f>
        <v>0</v>
      </c>
      <c r="Y955" s="42" t="s">
        <v>2828</v>
      </c>
      <c r="Z955" s="20"/>
      <c r="AA955" s="20">
        <f ca="1">INVENTARIO[[#This Row],[Costo total]]*INVENTARIO[[#This Row],[Entradas]]</f>
        <v>0</v>
      </c>
      <c r="AB955" s="43">
        <f ca="1">INVENTARIO[[#This Row],[Stock Actual]]*INVENTARIO[[#This Row],[Costo total]]</f>
        <v>0</v>
      </c>
    </row>
    <row r="956" spans="1:28" ht="55" hidden="1" customHeight="1" x14ac:dyDescent="0.15">
      <c r="A956" s="42" t="s">
        <v>2764</v>
      </c>
      <c r="B956" s="181"/>
      <c r="C956" s="22" t="s">
        <v>12</v>
      </c>
      <c r="D956" s="182" t="s">
        <v>2859</v>
      </c>
      <c r="E956" s="179" t="s">
        <v>2819</v>
      </c>
      <c r="F956" s="180" t="s">
        <v>2579</v>
      </c>
      <c r="G956" s="183" t="s">
        <v>2814</v>
      </c>
      <c r="H956" s="42">
        <v>0</v>
      </c>
      <c r="I956" s="184">
        <f t="shared" ca="1" si="64"/>
        <v>0</v>
      </c>
      <c r="J956" s="120">
        <v>2</v>
      </c>
      <c r="K956" s="110">
        <f>SUMIFS(VENTAS[Cantidad],VENTAS[Código del producto Vendido],INVENTARIO[[#This Row],[Code]])</f>
        <v>0</v>
      </c>
      <c r="L956" s="110">
        <f>INVENTARIO[[#This Row],[Entradas]]-INVENTARIO[[#This Row],[Salidas]]</f>
        <v>2</v>
      </c>
      <c r="M956" s="42">
        <f ca="1">INVENTARIO[[#This Row],[Pricing 1]]*10%</f>
        <v>0</v>
      </c>
      <c r="N956" s="42"/>
      <c r="O956" s="42"/>
      <c r="P956" s="42">
        <v>10.95</v>
      </c>
      <c r="Q956" s="110"/>
      <c r="R956" s="42"/>
      <c r="S956" s="178">
        <v>0</v>
      </c>
      <c r="T956" s="185">
        <f ca="1">(P956+S956)-INVENTARIO[[#This Row],[Comisión 10%]]</f>
        <v>0</v>
      </c>
      <c r="U956" s="168">
        <f ca="1">INVENTARIO[[#This Row],[Costo total]]*1.5</f>
        <v>30.794117647058826</v>
      </c>
      <c r="V956" s="186"/>
      <c r="W956" s="42">
        <f ca="1">INVENTARIO[[#This Row],[Precio Final]]-INVENTARIO[[#This Row],[Costo total]]</f>
        <v>7.0588235294117645</v>
      </c>
      <c r="X956" s="42">
        <f ca="1">INVENTARIO[[#This Row],[Ganancia Unitaria]]*INVENTARIO[[#This Row],[Salidas]]</f>
        <v>0</v>
      </c>
      <c r="Y956" s="42" t="s">
        <v>2828</v>
      </c>
      <c r="Z956" s="20"/>
      <c r="AA956" s="20">
        <f ca="1">INVENTARIO[[#This Row],[Costo total]]*INVENTARIO[[#This Row],[Entradas]]</f>
        <v>0</v>
      </c>
      <c r="AB956" s="43">
        <f ca="1">INVENTARIO[[#This Row],[Stock Actual]]*INVENTARIO[[#This Row],[Costo total]]</f>
        <v>0</v>
      </c>
    </row>
    <row r="957" spans="1:28" ht="55" hidden="1" customHeight="1" x14ac:dyDescent="0.15">
      <c r="A957" s="42" t="s">
        <v>2765</v>
      </c>
      <c r="B957" s="181"/>
      <c r="C957" s="22" t="s">
        <v>12</v>
      </c>
      <c r="D957" s="182" t="s">
        <v>2859</v>
      </c>
      <c r="E957" s="179" t="s">
        <v>2819</v>
      </c>
      <c r="F957" s="180" t="s">
        <v>2820</v>
      </c>
      <c r="G957" s="183" t="s">
        <v>2814</v>
      </c>
      <c r="H957" s="42">
        <v>0</v>
      </c>
      <c r="I957" s="184">
        <f t="shared" ca="1" si="64"/>
        <v>0</v>
      </c>
      <c r="J957" s="120">
        <v>2</v>
      </c>
      <c r="K957" s="110">
        <f>SUMIFS(VENTAS[Cantidad],VENTAS[Código del producto Vendido],INVENTARIO[[#This Row],[Code]])</f>
        <v>0</v>
      </c>
      <c r="L957" s="110">
        <f>INVENTARIO[[#This Row],[Entradas]]-INVENTARIO[[#This Row],[Salidas]]</f>
        <v>2</v>
      </c>
      <c r="M957" s="42">
        <f ca="1">INVENTARIO[[#This Row],[Pricing 1]]*10%</f>
        <v>0</v>
      </c>
      <c r="N957" s="42"/>
      <c r="O957" s="42"/>
      <c r="P957" s="42">
        <v>10.95</v>
      </c>
      <c r="Q957" s="110"/>
      <c r="R957" s="42"/>
      <c r="S957" s="178">
        <v>0</v>
      </c>
      <c r="T957" s="185">
        <f ca="1">(P957+S957)-INVENTARIO[[#This Row],[Comisión 10%]]</f>
        <v>0</v>
      </c>
      <c r="U957" s="168">
        <f ca="1">INVENTARIO[[#This Row],[Costo total]]*1.5</f>
        <v>30.794117647058826</v>
      </c>
      <c r="V957" s="186"/>
      <c r="W957" s="42">
        <f ca="1">INVENTARIO[[#This Row],[Precio Final]]-INVENTARIO[[#This Row],[Costo total]]</f>
        <v>7.0588235294117645</v>
      </c>
      <c r="X957" s="42">
        <f ca="1">INVENTARIO[[#This Row],[Ganancia Unitaria]]*INVENTARIO[[#This Row],[Salidas]]</f>
        <v>0</v>
      </c>
      <c r="Y957" s="42" t="s">
        <v>2828</v>
      </c>
      <c r="Z957" s="20"/>
      <c r="AA957" s="20">
        <f ca="1">INVENTARIO[[#This Row],[Costo total]]*INVENTARIO[[#This Row],[Entradas]]</f>
        <v>0</v>
      </c>
      <c r="AB957" s="43">
        <f ca="1">INVENTARIO[[#This Row],[Stock Actual]]*INVENTARIO[[#This Row],[Costo total]]</f>
        <v>0</v>
      </c>
    </row>
    <row r="958" spans="1:28" ht="55" hidden="1" customHeight="1" x14ac:dyDescent="0.15">
      <c r="A958" s="42" t="s">
        <v>2766</v>
      </c>
      <c r="B958" s="181"/>
      <c r="C958" s="22" t="s">
        <v>12</v>
      </c>
      <c r="D958" s="182" t="s">
        <v>2860</v>
      </c>
      <c r="E958" s="179" t="s">
        <v>2821</v>
      </c>
      <c r="F958" s="180" t="s">
        <v>2818</v>
      </c>
      <c r="G958" s="183" t="s">
        <v>2814</v>
      </c>
      <c r="H958" s="42">
        <v>0</v>
      </c>
      <c r="I958" s="184">
        <f t="shared" ca="1" si="64"/>
        <v>0</v>
      </c>
      <c r="J958" s="120">
        <v>3</v>
      </c>
      <c r="K958" s="110">
        <f>SUMIFS(VENTAS[Cantidad],VENTAS[Código del producto Vendido],INVENTARIO[[#This Row],[Code]])</f>
        <v>0</v>
      </c>
      <c r="L958" s="110">
        <f>INVENTARIO[[#This Row],[Entradas]]-INVENTARIO[[#This Row],[Salidas]]</f>
        <v>3</v>
      </c>
      <c r="M958" s="42">
        <f ca="1">INVENTARIO[[#This Row],[Pricing 1]]*10%</f>
        <v>0</v>
      </c>
      <c r="N958" s="42"/>
      <c r="O958" s="42"/>
      <c r="P958" s="42">
        <v>10.82</v>
      </c>
      <c r="Q958" s="110"/>
      <c r="R958" s="42"/>
      <c r="S958" s="178">
        <v>0</v>
      </c>
      <c r="T958" s="185">
        <f ca="1">(P958+S958)-INVENTARIO[[#This Row],[Comisión 10%]]</f>
        <v>0</v>
      </c>
      <c r="U958" s="168">
        <f ca="1">INVENTARIO[[#This Row],[Costo total]]*1.5</f>
        <v>30.794117647058826</v>
      </c>
      <c r="V958" s="186"/>
      <c r="W958" s="42">
        <f ca="1">INVENTARIO[[#This Row],[Precio Final]]-INVENTARIO[[#This Row],[Costo total]]</f>
        <v>7.0588235294117645</v>
      </c>
      <c r="X958" s="42">
        <f ca="1">INVENTARIO[[#This Row],[Ganancia Unitaria]]*INVENTARIO[[#This Row],[Salidas]]</f>
        <v>0</v>
      </c>
      <c r="Y958" s="42" t="s">
        <v>2828</v>
      </c>
      <c r="Z958" s="20"/>
      <c r="AA958" s="20">
        <f ca="1">INVENTARIO[[#This Row],[Costo total]]*INVENTARIO[[#This Row],[Entradas]]</f>
        <v>0</v>
      </c>
      <c r="AB958" s="43">
        <f ca="1">INVENTARIO[[#This Row],[Stock Actual]]*INVENTARIO[[#This Row],[Costo total]]</f>
        <v>0</v>
      </c>
    </row>
    <row r="959" spans="1:28" ht="55" hidden="1" customHeight="1" x14ac:dyDescent="0.15">
      <c r="A959" s="42" t="s">
        <v>2767</v>
      </c>
      <c r="B959" s="181"/>
      <c r="C959" s="22" t="s">
        <v>12</v>
      </c>
      <c r="D959" s="182" t="s">
        <v>2860</v>
      </c>
      <c r="E959" s="179" t="s">
        <v>2821</v>
      </c>
      <c r="F959" s="180" t="s">
        <v>2801</v>
      </c>
      <c r="G959" s="183" t="s">
        <v>2814</v>
      </c>
      <c r="H959" s="42">
        <v>0</v>
      </c>
      <c r="I959" s="184">
        <f t="shared" ca="1" si="64"/>
        <v>0</v>
      </c>
      <c r="J959" s="120">
        <v>3</v>
      </c>
      <c r="K959" s="110">
        <f>SUMIFS(VENTAS[Cantidad],VENTAS[Código del producto Vendido],INVENTARIO[[#This Row],[Code]])</f>
        <v>0</v>
      </c>
      <c r="L959" s="110">
        <f>INVENTARIO[[#This Row],[Entradas]]-INVENTARIO[[#This Row],[Salidas]]</f>
        <v>3</v>
      </c>
      <c r="M959" s="42">
        <f ca="1">INVENTARIO[[#This Row],[Pricing 1]]*10%</f>
        <v>0</v>
      </c>
      <c r="N959" s="42"/>
      <c r="O959" s="42"/>
      <c r="P959" s="42">
        <v>9.9700000000000006</v>
      </c>
      <c r="Q959" s="110"/>
      <c r="R959" s="42"/>
      <c r="S959" s="178">
        <v>0</v>
      </c>
      <c r="T959" s="185">
        <f ca="1">(P959+S959)-INVENTARIO[[#This Row],[Comisión 10%]]</f>
        <v>0</v>
      </c>
      <c r="U959" s="168">
        <f ca="1">INVENTARIO[[#This Row],[Costo total]]*1.5</f>
        <v>30.794117647058826</v>
      </c>
      <c r="V959" s="186"/>
      <c r="W959" s="42">
        <f ca="1">INVENTARIO[[#This Row],[Precio Final]]-INVENTARIO[[#This Row],[Costo total]]</f>
        <v>7.0588235294117645</v>
      </c>
      <c r="X959" s="42">
        <f ca="1">INVENTARIO[[#This Row],[Ganancia Unitaria]]*INVENTARIO[[#This Row],[Salidas]]</f>
        <v>0</v>
      </c>
      <c r="Y959" s="42" t="s">
        <v>2828</v>
      </c>
      <c r="Z959" s="20"/>
      <c r="AA959" s="20">
        <f ca="1">INVENTARIO[[#This Row],[Costo total]]*INVENTARIO[[#This Row],[Entradas]]</f>
        <v>0</v>
      </c>
      <c r="AB959" s="43">
        <f ca="1">INVENTARIO[[#This Row],[Stock Actual]]*INVENTARIO[[#This Row],[Costo total]]</f>
        <v>0</v>
      </c>
    </row>
    <row r="960" spans="1:28" ht="55" hidden="1" customHeight="1" x14ac:dyDescent="0.15">
      <c r="A960" s="42" t="s">
        <v>2768</v>
      </c>
      <c r="B960" s="181"/>
      <c r="C960" s="22" t="s">
        <v>12</v>
      </c>
      <c r="D960" s="182" t="s">
        <v>2855</v>
      </c>
      <c r="E960" s="179" t="s">
        <v>2822</v>
      </c>
      <c r="F960" s="180" t="s">
        <v>2823</v>
      </c>
      <c r="G960" s="183" t="s">
        <v>2814</v>
      </c>
      <c r="H960" s="42">
        <v>0</v>
      </c>
      <c r="I960" s="184">
        <f t="shared" ca="1" si="64"/>
        <v>0</v>
      </c>
      <c r="J960" s="120">
        <v>2</v>
      </c>
      <c r="K960" s="110">
        <f>SUMIFS(VENTAS[Cantidad],VENTAS[Código del producto Vendido],INVENTARIO[[#This Row],[Code]])</f>
        <v>0</v>
      </c>
      <c r="L960" s="110">
        <f>INVENTARIO[[#This Row],[Entradas]]-INVENTARIO[[#This Row],[Salidas]]</f>
        <v>2</v>
      </c>
      <c r="M960" s="42">
        <f ca="1">INVENTARIO[[#This Row],[Pricing 1]]*10%</f>
        <v>0</v>
      </c>
      <c r="N960" s="42"/>
      <c r="O960" s="42"/>
      <c r="P960" s="42">
        <v>8.6999999999999993</v>
      </c>
      <c r="Q960" s="110"/>
      <c r="R960" s="42"/>
      <c r="S960" s="178">
        <v>0</v>
      </c>
      <c r="T960" s="185">
        <f ca="1">(P960+S960)-INVENTARIO[[#This Row],[Comisión 10%]]</f>
        <v>0</v>
      </c>
      <c r="U960" s="168">
        <f ca="1">INVENTARIO[[#This Row],[Costo total]]*1.5</f>
        <v>30.794117647058826</v>
      </c>
      <c r="V960" s="186"/>
      <c r="W960" s="42">
        <f ca="1">INVENTARIO[[#This Row],[Precio Final]]-INVENTARIO[[#This Row],[Costo total]]</f>
        <v>7.0588235294117645</v>
      </c>
      <c r="X960" s="42">
        <f ca="1">INVENTARIO[[#This Row],[Ganancia Unitaria]]*INVENTARIO[[#This Row],[Salidas]]</f>
        <v>0</v>
      </c>
      <c r="Y960" s="42" t="s">
        <v>2828</v>
      </c>
      <c r="Z960" s="20"/>
      <c r="AA960" s="20">
        <f ca="1">INVENTARIO[[#This Row],[Costo total]]*INVENTARIO[[#This Row],[Entradas]]</f>
        <v>0</v>
      </c>
      <c r="AB960" s="43">
        <f ca="1">INVENTARIO[[#This Row],[Stock Actual]]*INVENTARIO[[#This Row],[Costo total]]</f>
        <v>0</v>
      </c>
    </row>
    <row r="961" spans="1:28" ht="55" hidden="1" customHeight="1" x14ac:dyDescent="0.15">
      <c r="A961" s="42" t="s">
        <v>2769</v>
      </c>
      <c r="B961" s="181"/>
      <c r="C961" s="22" t="s">
        <v>12</v>
      </c>
      <c r="D961" s="182" t="s">
        <v>2855</v>
      </c>
      <c r="E961" s="179" t="s">
        <v>2822</v>
      </c>
      <c r="F961" s="180" t="s">
        <v>2824</v>
      </c>
      <c r="G961" s="183" t="s">
        <v>2814</v>
      </c>
      <c r="H961" s="42">
        <v>0</v>
      </c>
      <c r="I961" s="184">
        <f t="shared" ca="1" si="64"/>
        <v>0</v>
      </c>
      <c r="J961" s="120">
        <v>2</v>
      </c>
      <c r="K961" s="110">
        <f>SUMIFS(VENTAS[Cantidad],VENTAS[Código del producto Vendido],INVENTARIO[[#This Row],[Code]])</f>
        <v>0</v>
      </c>
      <c r="L961" s="110">
        <f>INVENTARIO[[#This Row],[Entradas]]-INVENTARIO[[#This Row],[Salidas]]</f>
        <v>2</v>
      </c>
      <c r="M961" s="42">
        <f ca="1">INVENTARIO[[#This Row],[Pricing 1]]*10%</f>
        <v>0</v>
      </c>
      <c r="N961" s="42"/>
      <c r="O961" s="42"/>
      <c r="P961" s="42">
        <v>8.6999999999999993</v>
      </c>
      <c r="Q961" s="110"/>
      <c r="R961" s="42"/>
      <c r="S961" s="178">
        <v>0</v>
      </c>
      <c r="T961" s="185">
        <f ca="1">(P961+S961)-INVENTARIO[[#This Row],[Comisión 10%]]</f>
        <v>0</v>
      </c>
      <c r="U961" s="168">
        <f ca="1">INVENTARIO[[#This Row],[Costo total]]*1.5</f>
        <v>30.794117647058826</v>
      </c>
      <c r="V961" s="186"/>
      <c r="W961" s="42">
        <f ca="1">INVENTARIO[[#This Row],[Precio Final]]-INVENTARIO[[#This Row],[Costo total]]</f>
        <v>7.0588235294117645</v>
      </c>
      <c r="X961" s="42">
        <f ca="1">INVENTARIO[[#This Row],[Ganancia Unitaria]]*INVENTARIO[[#This Row],[Salidas]]</f>
        <v>0</v>
      </c>
      <c r="Y961" s="42" t="s">
        <v>2828</v>
      </c>
      <c r="Z961" s="20"/>
      <c r="AA961" s="20">
        <f ca="1">INVENTARIO[[#This Row],[Costo total]]*INVENTARIO[[#This Row],[Entradas]]</f>
        <v>0</v>
      </c>
      <c r="AB961" s="43">
        <f ca="1">INVENTARIO[[#This Row],[Stock Actual]]*INVENTARIO[[#This Row],[Costo total]]</f>
        <v>0</v>
      </c>
    </row>
    <row r="962" spans="1:28" ht="55" hidden="1" customHeight="1" x14ac:dyDescent="0.15">
      <c r="A962" s="42" t="s">
        <v>2770</v>
      </c>
      <c r="B962" s="181"/>
      <c r="C962" s="22" t="s">
        <v>12</v>
      </c>
      <c r="D962" s="182" t="s">
        <v>2855</v>
      </c>
      <c r="E962" s="179" t="s">
        <v>2822</v>
      </c>
      <c r="F962" s="180" t="s">
        <v>2736</v>
      </c>
      <c r="G962" s="183" t="s">
        <v>2814</v>
      </c>
      <c r="H962" s="42">
        <v>0</v>
      </c>
      <c r="I962" s="184">
        <f t="shared" ca="1" si="64"/>
        <v>0</v>
      </c>
      <c r="J962" s="120">
        <v>2</v>
      </c>
      <c r="K962" s="110">
        <f>SUMIFS(VENTAS[Cantidad],VENTAS[Código del producto Vendido],INVENTARIO[[#This Row],[Code]])</f>
        <v>0</v>
      </c>
      <c r="L962" s="110">
        <f>INVENTARIO[[#This Row],[Entradas]]-INVENTARIO[[#This Row],[Salidas]]</f>
        <v>2</v>
      </c>
      <c r="M962" s="42">
        <f ca="1">INVENTARIO[[#This Row],[Pricing 1]]*10%</f>
        <v>0</v>
      </c>
      <c r="N962" s="42"/>
      <c r="O962" s="42"/>
      <c r="P962" s="42">
        <v>8.6999999999999993</v>
      </c>
      <c r="Q962" s="110"/>
      <c r="R962" s="42"/>
      <c r="S962" s="178">
        <v>0</v>
      </c>
      <c r="T962" s="185">
        <f ca="1">(P962+S962)-INVENTARIO[[#This Row],[Comisión 10%]]</f>
        <v>0</v>
      </c>
      <c r="U962" s="168">
        <f ca="1">INVENTARIO[[#This Row],[Costo total]]*1.5</f>
        <v>30.794117647058826</v>
      </c>
      <c r="V962" s="186"/>
      <c r="W962" s="42">
        <f ca="1">INVENTARIO[[#This Row],[Precio Final]]-INVENTARIO[[#This Row],[Costo total]]</f>
        <v>7.0588235294117645</v>
      </c>
      <c r="X962" s="42">
        <f ca="1">INVENTARIO[[#This Row],[Ganancia Unitaria]]*INVENTARIO[[#This Row],[Salidas]]</f>
        <v>0</v>
      </c>
      <c r="Y962" s="42" t="s">
        <v>2828</v>
      </c>
      <c r="Z962" s="20"/>
      <c r="AA962" s="20">
        <f ca="1">INVENTARIO[[#This Row],[Costo total]]*INVENTARIO[[#This Row],[Entradas]]</f>
        <v>0</v>
      </c>
      <c r="AB962" s="43">
        <f ca="1">INVENTARIO[[#This Row],[Stock Actual]]*INVENTARIO[[#This Row],[Costo total]]</f>
        <v>0</v>
      </c>
    </row>
    <row r="963" spans="1:28" ht="55" hidden="1" customHeight="1" x14ac:dyDescent="0.15">
      <c r="A963" s="42" t="s">
        <v>2771</v>
      </c>
      <c r="B963" s="181"/>
      <c r="C963" s="22" t="s">
        <v>12</v>
      </c>
      <c r="D963" s="182" t="s">
        <v>2859</v>
      </c>
      <c r="E963" s="179" t="s">
        <v>2825</v>
      </c>
      <c r="F963" s="180" t="s">
        <v>2579</v>
      </c>
      <c r="G963" s="183" t="s">
        <v>2814</v>
      </c>
      <c r="H963" s="42">
        <v>0</v>
      </c>
      <c r="I963" s="184">
        <f t="shared" ca="1" si="64"/>
        <v>0</v>
      </c>
      <c r="J963" s="120">
        <v>2</v>
      </c>
      <c r="K963" s="110">
        <f>SUMIFS(VENTAS[Cantidad],VENTAS[Código del producto Vendido],INVENTARIO[[#This Row],[Code]])</f>
        <v>0</v>
      </c>
      <c r="L963" s="110">
        <f>INVENTARIO[[#This Row],[Entradas]]-INVENTARIO[[#This Row],[Salidas]]</f>
        <v>2</v>
      </c>
      <c r="M963" s="42">
        <f ca="1">INVENTARIO[[#This Row],[Pricing 1]]*10%</f>
        <v>0</v>
      </c>
      <c r="N963" s="42"/>
      <c r="O963" s="42"/>
      <c r="P963" s="42">
        <v>19.48</v>
      </c>
      <c r="Q963" s="110"/>
      <c r="R963" s="42"/>
      <c r="S963" s="178">
        <v>0</v>
      </c>
      <c r="T963" s="185">
        <f ca="1">(P963+S963)-INVENTARIO[[#This Row],[Comisión 10%]]</f>
        <v>0</v>
      </c>
      <c r="U963" s="168">
        <f ca="1">INVENTARIO[[#This Row],[Costo total]]*1.5</f>
        <v>30.794117647058826</v>
      </c>
      <c r="V963" s="186"/>
      <c r="W963" s="42">
        <f ca="1">INVENTARIO[[#This Row],[Precio Final]]-INVENTARIO[[#This Row],[Costo total]]</f>
        <v>7.0588235294117645</v>
      </c>
      <c r="X963" s="42">
        <f ca="1">INVENTARIO[[#This Row],[Ganancia Unitaria]]*INVENTARIO[[#This Row],[Salidas]]</f>
        <v>0</v>
      </c>
      <c r="Y963" s="42" t="s">
        <v>2828</v>
      </c>
      <c r="Z963" s="20"/>
      <c r="AA963" s="20">
        <f ca="1">INVENTARIO[[#This Row],[Costo total]]*INVENTARIO[[#This Row],[Entradas]]</f>
        <v>0</v>
      </c>
      <c r="AB963" s="43">
        <f ca="1">INVENTARIO[[#This Row],[Stock Actual]]*INVENTARIO[[#This Row],[Costo total]]</f>
        <v>0</v>
      </c>
    </row>
    <row r="964" spans="1:28" ht="55" hidden="1" customHeight="1" x14ac:dyDescent="0.15">
      <c r="A964" s="42" t="s">
        <v>2772</v>
      </c>
      <c r="B964" s="181"/>
      <c r="C964" s="22" t="s">
        <v>12</v>
      </c>
      <c r="D964" s="182" t="s">
        <v>2853</v>
      </c>
      <c r="E964" s="179" t="s">
        <v>2861</v>
      </c>
      <c r="F964" s="180" t="s">
        <v>2524</v>
      </c>
      <c r="G964" s="183" t="s">
        <v>2814</v>
      </c>
      <c r="H964" s="42">
        <v>0</v>
      </c>
      <c r="I964" s="184">
        <f t="shared" ca="1" si="64"/>
        <v>0</v>
      </c>
      <c r="J964" s="120">
        <v>2</v>
      </c>
      <c r="K964" s="110">
        <f>SUMIFS(VENTAS[Cantidad],VENTAS[Código del producto Vendido],INVENTARIO[[#This Row],[Code]])</f>
        <v>0</v>
      </c>
      <c r="L964" s="110">
        <f>INVENTARIO[[#This Row],[Entradas]]-INVENTARIO[[#This Row],[Salidas]]</f>
        <v>2</v>
      </c>
      <c r="M964" s="42">
        <f ca="1">INVENTARIO[[#This Row],[Pricing 1]]*10%</f>
        <v>0</v>
      </c>
      <c r="N964" s="42"/>
      <c r="O964" s="42"/>
      <c r="P964" s="42">
        <v>3.25</v>
      </c>
      <c r="Q964" s="110"/>
      <c r="R964" s="42"/>
      <c r="S964" s="178">
        <v>0</v>
      </c>
      <c r="T964" s="185">
        <f ca="1">(P964+S964)-INVENTARIO[[#This Row],[Comisión 10%]]</f>
        <v>0</v>
      </c>
      <c r="U964" s="168">
        <f ca="1">INVENTARIO[[#This Row],[Costo total]]*1.5</f>
        <v>30.794117647058826</v>
      </c>
      <c r="V964" s="186"/>
      <c r="W964" s="42">
        <f ca="1">INVENTARIO[[#This Row],[Precio Final]]-INVENTARIO[[#This Row],[Costo total]]</f>
        <v>7.0588235294117645</v>
      </c>
      <c r="X964" s="42">
        <f ca="1">INVENTARIO[[#This Row],[Ganancia Unitaria]]*INVENTARIO[[#This Row],[Salidas]]</f>
        <v>0</v>
      </c>
      <c r="Y964" s="42" t="s">
        <v>2828</v>
      </c>
      <c r="Z964" s="20"/>
      <c r="AA964" s="20">
        <f ca="1">INVENTARIO[[#This Row],[Costo total]]*INVENTARIO[[#This Row],[Entradas]]</f>
        <v>0</v>
      </c>
      <c r="AB964" s="43">
        <f ca="1">INVENTARIO[[#This Row],[Stock Actual]]*INVENTARIO[[#This Row],[Costo total]]</f>
        <v>0</v>
      </c>
    </row>
    <row r="965" spans="1:28" ht="55" hidden="1" customHeight="1" x14ac:dyDescent="0.15">
      <c r="A965" s="42" t="s">
        <v>2773</v>
      </c>
      <c r="B965" s="181"/>
      <c r="C965" s="22" t="s">
        <v>12</v>
      </c>
      <c r="D965" s="182" t="s">
        <v>2853</v>
      </c>
      <c r="E965" s="179" t="s">
        <v>2861</v>
      </c>
      <c r="F965" s="180" t="s">
        <v>2826</v>
      </c>
      <c r="G965" s="183" t="s">
        <v>2814</v>
      </c>
      <c r="H965" s="42">
        <v>0</v>
      </c>
      <c r="I965" s="184">
        <f t="shared" ca="1" si="64"/>
        <v>0</v>
      </c>
      <c r="J965" s="120">
        <v>2</v>
      </c>
      <c r="K965" s="110">
        <f>SUMIFS(VENTAS[Cantidad],VENTAS[Código del producto Vendido],INVENTARIO[[#This Row],[Code]])</f>
        <v>0</v>
      </c>
      <c r="L965" s="110">
        <f>INVENTARIO[[#This Row],[Entradas]]-INVENTARIO[[#This Row],[Salidas]]</f>
        <v>2</v>
      </c>
      <c r="M965" s="42">
        <f ca="1">INVENTARIO[[#This Row],[Pricing 1]]*10%</f>
        <v>0</v>
      </c>
      <c r="N965" s="42"/>
      <c r="O965" s="42"/>
      <c r="P965" s="42">
        <v>3.25</v>
      </c>
      <c r="Q965" s="110"/>
      <c r="R965" s="42"/>
      <c r="S965" s="178">
        <v>0</v>
      </c>
      <c r="T965" s="185">
        <f ca="1">(P965+S965)-INVENTARIO[[#This Row],[Comisión 10%]]</f>
        <v>0</v>
      </c>
      <c r="U965" s="168">
        <f ca="1">INVENTARIO[[#This Row],[Costo total]]*1.5</f>
        <v>30.794117647058826</v>
      </c>
      <c r="V965" s="186"/>
      <c r="W965" s="42">
        <f ca="1">INVENTARIO[[#This Row],[Precio Final]]-INVENTARIO[[#This Row],[Costo total]]</f>
        <v>7.0588235294117645</v>
      </c>
      <c r="X965" s="42">
        <f ca="1">INVENTARIO[[#This Row],[Ganancia Unitaria]]*INVENTARIO[[#This Row],[Salidas]]</f>
        <v>0</v>
      </c>
      <c r="Y965" s="42" t="s">
        <v>2828</v>
      </c>
      <c r="Z965" s="20"/>
      <c r="AA965" s="20">
        <f ca="1">INVENTARIO[[#This Row],[Costo total]]*INVENTARIO[[#This Row],[Entradas]]</f>
        <v>0</v>
      </c>
      <c r="AB965" s="43">
        <f ca="1">INVENTARIO[[#This Row],[Stock Actual]]*INVENTARIO[[#This Row],[Costo total]]</f>
        <v>0</v>
      </c>
    </row>
    <row r="966" spans="1:28" ht="55" hidden="1" customHeight="1" x14ac:dyDescent="0.15">
      <c r="A966" s="42" t="s">
        <v>2774</v>
      </c>
      <c r="B966" s="181"/>
      <c r="C966" s="22" t="s">
        <v>12</v>
      </c>
      <c r="D966" s="182" t="s">
        <v>2853</v>
      </c>
      <c r="E966" s="179" t="s">
        <v>2861</v>
      </c>
      <c r="F966" s="180" t="s">
        <v>2579</v>
      </c>
      <c r="G966" s="183" t="s">
        <v>2814</v>
      </c>
      <c r="H966" s="42">
        <v>0</v>
      </c>
      <c r="I966" s="184">
        <f t="shared" ca="1" si="64"/>
        <v>0</v>
      </c>
      <c r="J966" s="120">
        <v>2</v>
      </c>
      <c r="K966" s="110">
        <f>SUMIFS(VENTAS[Cantidad],VENTAS[Código del producto Vendido],INVENTARIO[[#This Row],[Code]])</f>
        <v>0</v>
      </c>
      <c r="L966" s="110">
        <f>INVENTARIO[[#This Row],[Entradas]]-INVENTARIO[[#This Row],[Salidas]]</f>
        <v>2</v>
      </c>
      <c r="M966" s="42">
        <f ca="1">INVENTARIO[[#This Row],[Pricing 1]]*10%</f>
        <v>0</v>
      </c>
      <c r="N966" s="42"/>
      <c r="O966" s="42"/>
      <c r="P966" s="42">
        <v>3.66</v>
      </c>
      <c r="Q966" s="110"/>
      <c r="R966" s="42"/>
      <c r="S966" s="178">
        <v>0</v>
      </c>
      <c r="T966" s="185">
        <f ca="1">(P966+S966)-INVENTARIO[[#This Row],[Comisión 10%]]</f>
        <v>0</v>
      </c>
      <c r="U966" s="168">
        <f ca="1">INVENTARIO[[#This Row],[Costo total]]*1.5</f>
        <v>30.794117647058826</v>
      </c>
      <c r="V966" s="186"/>
      <c r="W966" s="42">
        <f ca="1">INVENTARIO[[#This Row],[Precio Final]]-INVENTARIO[[#This Row],[Costo total]]</f>
        <v>7.0588235294117645</v>
      </c>
      <c r="X966" s="42">
        <f ca="1">INVENTARIO[[#This Row],[Ganancia Unitaria]]*INVENTARIO[[#This Row],[Salidas]]</f>
        <v>0</v>
      </c>
      <c r="Y966" s="42" t="s">
        <v>2828</v>
      </c>
      <c r="Z966" s="20"/>
      <c r="AA966" s="20">
        <f ca="1">INVENTARIO[[#This Row],[Costo total]]*INVENTARIO[[#This Row],[Entradas]]</f>
        <v>0</v>
      </c>
      <c r="AB966" s="43">
        <f ca="1">INVENTARIO[[#This Row],[Stock Actual]]*INVENTARIO[[#This Row],[Costo total]]</f>
        <v>0</v>
      </c>
    </row>
    <row r="967" spans="1:28" ht="55" hidden="1" customHeight="1" x14ac:dyDescent="0.15">
      <c r="A967" s="42" t="s">
        <v>2775</v>
      </c>
      <c r="B967" s="181"/>
      <c r="C967" s="22" t="s">
        <v>12</v>
      </c>
      <c r="D967" s="182" t="s">
        <v>2852</v>
      </c>
      <c r="E967" s="179" t="s">
        <v>2833</v>
      </c>
      <c r="F967" s="180" t="s">
        <v>2830</v>
      </c>
      <c r="G967" s="183" t="s">
        <v>164</v>
      </c>
      <c r="H967" s="42">
        <v>0</v>
      </c>
      <c r="I967" s="184">
        <f t="shared" ca="1" si="64"/>
        <v>0</v>
      </c>
      <c r="J967" s="120">
        <v>2</v>
      </c>
      <c r="K967" s="110">
        <f>SUMIFS(VENTAS[Cantidad],VENTAS[Código del producto Vendido],INVENTARIO[[#This Row],[Code]])</f>
        <v>0</v>
      </c>
      <c r="L967" s="110">
        <f>INVENTARIO[[#This Row],[Entradas]]-INVENTARIO[[#This Row],[Salidas]]</f>
        <v>2</v>
      </c>
      <c r="M967" s="42">
        <f ca="1">INVENTARIO[[#This Row],[Pricing 1]]*10%</f>
        <v>0</v>
      </c>
      <c r="N967" s="42"/>
      <c r="O967" s="42"/>
      <c r="P967" s="42">
        <v>11.61</v>
      </c>
      <c r="Q967" s="110"/>
      <c r="R967" s="42"/>
      <c r="S967" s="178">
        <v>0</v>
      </c>
      <c r="T967" s="185">
        <f ca="1">(P967+S967)-INVENTARIO[[#This Row],[Comisión 10%]]</f>
        <v>0</v>
      </c>
      <c r="U967" s="168">
        <f ca="1">INVENTARIO[[#This Row],[Costo total]]*1.5</f>
        <v>30.794117647058826</v>
      </c>
      <c r="V967" s="186"/>
      <c r="W967" s="42">
        <f ca="1">INVENTARIO[[#This Row],[Precio Final]]-INVENTARIO[[#This Row],[Costo total]]</f>
        <v>7.0588235294117645</v>
      </c>
      <c r="X967" s="42">
        <f ca="1">INVENTARIO[[#This Row],[Ganancia Unitaria]]*INVENTARIO[[#This Row],[Salidas]]</f>
        <v>0</v>
      </c>
      <c r="Y967" s="42" t="s">
        <v>2827</v>
      </c>
      <c r="Z967" s="20"/>
      <c r="AA967" s="20">
        <f ca="1">INVENTARIO[[#This Row],[Costo total]]*INVENTARIO[[#This Row],[Entradas]]</f>
        <v>0</v>
      </c>
      <c r="AB967" s="43">
        <f ca="1">INVENTARIO[[#This Row],[Stock Actual]]*INVENTARIO[[#This Row],[Costo total]]</f>
        <v>0</v>
      </c>
    </row>
    <row r="968" spans="1:28" ht="55" hidden="1" customHeight="1" x14ac:dyDescent="0.15">
      <c r="A968" s="42" t="s">
        <v>2832</v>
      </c>
      <c r="B968" s="181"/>
      <c r="C968" s="22" t="s">
        <v>12</v>
      </c>
      <c r="D968" s="182" t="s">
        <v>2852</v>
      </c>
      <c r="E968" s="179" t="s">
        <v>2833</v>
      </c>
      <c r="F968" s="180" t="s">
        <v>2834</v>
      </c>
      <c r="G968" s="183" t="s">
        <v>164</v>
      </c>
      <c r="H968" s="42">
        <v>0</v>
      </c>
      <c r="I968" s="184">
        <f ca="1">U968</f>
        <v>0</v>
      </c>
      <c r="J968" s="120">
        <v>1</v>
      </c>
      <c r="K968" s="110">
        <f>SUMIFS(VENTAS[Cantidad],VENTAS[Código del producto Vendido],INVENTARIO[[#This Row],[Code]])</f>
        <v>0</v>
      </c>
      <c r="L968" s="110">
        <f>INVENTARIO[[#This Row],[Entradas]]-INVENTARIO[[#This Row],[Salidas]]</f>
        <v>1</v>
      </c>
      <c r="M968" s="42">
        <f ca="1">INVENTARIO[[#This Row],[Pricing 1]]*10%</f>
        <v>0</v>
      </c>
      <c r="N968" s="42"/>
      <c r="O968" s="42"/>
      <c r="P968" s="42">
        <v>11.61</v>
      </c>
      <c r="Q968" s="110"/>
      <c r="R968" s="42"/>
      <c r="S968" s="178">
        <v>0</v>
      </c>
      <c r="T968" s="185">
        <f ca="1">(P968+S968)-INVENTARIO[[#This Row],[Comisión 10%]]</f>
        <v>0</v>
      </c>
      <c r="U968" s="168">
        <f ca="1">INVENTARIO[[#This Row],[Costo total]]*1.5</f>
        <v>30.794117647058826</v>
      </c>
      <c r="V968" s="186"/>
      <c r="W968" s="42">
        <f ca="1">INVENTARIO[[#This Row],[Precio Final]]-INVENTARIO[[#This Row],[Costo total]]</f>
        <v>7.0588235294117645</v>
      </c>
      <c r="X968" s="42">
        <f ca="1">INVENTARIO[[#This Row],[Ganancia Unitaria]]*INVENTARIO[[#This Row],[Salidas]]</f>
        <v>0</v>
      </c>
      <c r="Y968" s="42"/>
      <c r="Z968" s="20"/>
      <c r="AA968" s="20">
        <f ca="1">INVENTARIO[[#This Row],[Costo total]]*INVENTARIO[[#This Row],[Entradas]]</f>
        <v>0</v>
      </c>
      <c r="AB968" s="43">
        <f ca="1">INVENTARIO[[#This Row],[Stock Actual]]*INVENTARIO[[#This Row],[Costo total]]</f>
        <v>0</v>
      </c>
    </row>
    <row r="969" spans="1:28" ht="55" hidden="1" customHeight="1" x14ac:dyDescent="0.15">
      <c r="A969" s="42" t="s">
        <v>2846</v>
      </c>
      <c r="B969" s="181"/>
      <c r="C969" s="22" t="s">
        <v>12</v>
      </c>
      <c r="D969" s="182" t="s">
        <v>2851</v>
      </c>
      <c r="E969" s="179" t="s">
        <v>2833</v>
      </c>
      <c r="F969" s="180" t="s">
        <v>2847</v>
      </c>
      <c r="G969" s="183" t="s">
        <v>164</v>
      </c>
      <c r="H969" s="42">
        <v>0</v>
      </c>
      <c r="I969" s="184">
        <f ca="1">U969</f>
        <v>0</v>
      </c>
      <c r="J969" s="120">
        <v>1</v>
      </c>
      <c r="K969" s="110">
        <f>SUMIFS(VENTAS[Cantidad],VENTAS[Código del producto Vendido],INVENTARIO[[#This Row],[Code]])</f>
        <v>0</v>
      </c>
      <c r="L969" s="110">
        <f>INVENTARIO[[#This Row],[Entradas]]-INVENTARIO[[#This Row],[Salidas]]</f>
        <v>1</v>
      </c>
      <c r="M969" s="42">
        <f ca="1">INVENTARIO[[#This Row],[Pricing 1]]*10%</f>
        <v>0</v>
      </c>
      <c r="N969" s="42"/>
      <c r="O969" s="42"/>
      <c r="P969" s="42">
        <v>11.61</v>
      </c>
      <c r="Q969" s="110"/>
      <c r="R969" s="42"/>
      <c r="S969" s="178">
        <v>0</v>
      </c>
      <c r="T969" s="185">
        <f ca="1">(P969+S969)-INVENTARIO[[#This Row],[Comisión 10%]]</f>
        <v>0</v>
      </c>
      <c r="U969" s="168">
        <f ca="1">INVENTARIO[[#This Row],[Costo total]]*1.5</f>
        <v>30.794117647058826</v>
      </c>
      <c r="V969" s="186"/>
      <c r="W969" s="42">
        <f ca="1">INVENTARIO[[#This Row],[Precio Final]]-INVENTARIO[[#This Row],[Costo total]]</f>
        <v>7.0588235294117645</v>
      </c>
      <c r="X969" s="42">
        <f ca="1">INVENTARIO[[#This Row],[Ganancia Unitaria]]*INVENTARIO[[#This Row],[Salidas]]</f>
        <v>0</v>
      </c>
      <c r="Y969" s="42"/>
      <c r="Z969" s="20"/>
      <c r="AA969" s="20">
        <f ca="1">INVENTARIO[[#This Row],[Costo total]]*INVENTARIO[[#This Row],[Entradas]]</f>
        <v>0</v>
      </c>
      <c r="AB969" s="43">
        <f ca="1">INVENTARIO[[#This Row],[Stock Actual]]*INVENTARIO[[#This Row],[Costo total]]</f>
        <v>0</v>
      </c>
    </row>
    <row r="970" spans="1:28" ht="55" hidden="1" customHeight="1" x14ac:dyDescent="0.15">
      <c r="A970" s="42" t="s">
        <v>2838</v>
      </c>
      <c r="B970" s="181"/>
      <c r="C970" s="22" t="s">
        <v>12</v>
      </c>
      <c r="D970" s="182" t="s">
        <v>2850</v>
      </c>
      <c r="E970" s="179" t="s">
        <v>2831</v>
      </c>
      <c r="F970" s="180" t="s">
        <v>2840</v>
      </c>
      <c r="G970" s="183" t="s">
        <v>164</v>
      </c>
      <c r="H970" s="42">
        <v>0</v>
      </c>
      <c r="I970" s="184">
        <f ca="1">U970</f>
        <v>0</v>
      </c>
      <c r="J970" s="120">
        <v>2</v>
      </c>
      <c r="K970" s="110">
        <f>SUMIFS(VENTAS[Cantidad],VENTAS[Código del producto Vendido],INVENTARIO[[#This Row],[Code]])</f>
        <v>0</v>
      </c>
      <c r="L970" s="110">
        <f>INVENTARIO[[#This Row],[Entradas]]-INVENTARIO[[#This Row],[Salidas]]</f>
        <v>2</v>
      </c>
      <c r="M970" s="42">
        <f ca="1">INVENTARIO[[#This Row],[Pricing 1]]*10%</f>
        <v>0</v>
      </c>
      <c r="N970" s="42"/>
      <c r="O970" s="42"/>
      <c r="P970" s="42">
        <v>4.97</v>
      </c>
      <c r="Q970" s="110"/>
      <c r="R970" s="42"/>
      <c r="S970" s="178">
        <v>0</v>
      </c>
      <c r="T970" s="185">
        <f ca="1">(P970+S970)-INVENTARIO[[#This Row],[Comisión 10%]]</f>
        <v>0</v>
      </c>
      <c r="U970" s="168">
        <f ca="1">INVENTARIO[[#This Row],[Costo total]]*1.5</f>
        <v>30.794117647058826</v>
      </c>
      <c r="V970" s="186"/>
      <c r="W970" s="42">
        <f ca="1">INVENTARIO[[#This Row],[Precio Final]]-INVENTARIO[[#This Row],[Costo total]]</f>
        <v>7.0588235294117645</v>
      </c>
      <c r="X970" s="42">
        <f ca="1">INVENTARIO[[#This Row],[Ganancia Unitaria]]*INVENTARIO[[#This Row],[Salidas]]</f>
        <v>0</v>
      </c>
      <c r="Y970" s="42"/>
      <c r="Z970" s="20"/>
      <c r="AA970" s="20">
        <f ca="1">INVENTARIO[[#This Row],[Costo total]]*INVENTARIO[[#This Row],[Entradas]]</f>
        <v>0</v>
      </c>
      <c r="AB970" s="43">
        <f ca="1">INVENTARIO[[#This Row],[Stock Actual]]*INVENTARIO[[#This Row],[Costo total]]</f>
        <v>0</v>
      </c>
    </row>
    <row r="971" spans="1:28" ht="55" hidden="1" customHeight="1" x14ac:dyDescent="0.15">
      <c r="A971" s="42" t="s">
        <v>2839</v>
      </c>
      <c r="B971" s="181"/>
      <c r="C971" s="22" t="s">
        <v>12</v>
      </c>
      <c r="D971" s="182" t="s">
        <v>2850</v>
      </c>
      <c r="E971" s="179" t="s">
        <v>2831</v>
      </c>
      <c r="F971" s="180" t="s">
        <v>2841</v>
      </c>
      <c r="G971" s="183" t="s">
        <v>164</v>
      </c>
      <c r="H971" s="42">
        <v>0</v>
      </c>
      <c r="I971" s="184">
        <f ca="1">U971</f>
        <v>0</v>
      </c>
      <c r="J971" s="120">
        <v>2</v>
      </c>
      <c r="K971" s="110">
        <f>SUMIFS(VENTAS[Cantidad],VENTAS[Código del producto Vendido],INVENTARIO[[#This Row],[Code]])</f>
        <v>0</v>
      </c>
      <c r="L971" s="110">
        <f>INVENTARIO[[#This Row],[Entradas]]-INVENTARIO[[#This Row],[Salidas]]</f>
        <v>2</v>
      </c>
      <c r="M971" s="42">
        <f ca="1">INVENTARIO[[#This Row],[Pricing 1]]*10%</f>
        <v>0</v>
      </c>
      <c r="N971" s="42"/>
      <c r="O971" s="42"/>
      <c r="P971" s="42">
        <v>4.97</v>
      </c>
      <c r="Q971" s="110"/>
      <c r="R971" s="42"/>
      <c r="S971" s="178">
        <v>0</v>
      </c>
      <c r="T971" s="185">
        <f ca="1">(P971+S971)-INVENTARIO[[#This Row],[Comisión 10%]]</f>
        <v>0</v>
      </c>
      <c r="U971" s="168">
        <f ca="1">INVENTARIO[[#This Row],[Costo total]]*1.5</f>
        <v>30.794117647058826</v>
      </c>
      <c r="V971" s="186"/>
      <c r="W971" s="42">
        <f ca="1">INVENTARIO[[#This Row],[Precio Final]]-INVENTARIO[[#This Row],[Costo total]]</f>
        <v>7.0588235294117645</v>
      </c>
      <c r="X971" s="42">
        <f ca="1">INVENTARIO[[#This Row],[Ganancia Unitaria]]*INVENTARIO[[#This Row],[Salidas]]</f>
        <v>0</v>
      </c>
      <c r="Y971" s="42"/>
      <c r="Z971" s="20"/>
      <c r="AA971" s="20">
        <f ca="1">INVENTARIO[[#This Row],[Costo total]]*INVENTARIO[[#This Row],[Entradas]]</f>
        <v>0</v>
      </c>
      <c r="AB971" s="43">
        <f ca="1">INVENTARIO[[#This Row],[Stock Actual]]*INVENTARIO[[#This Row],[Costo total]]</f>
        <v>0</v>
      </c>
    </row>
    <row r="972" spans="1:28" ht="55" hidden="1" customHeight="1" x14ac:dyDescent="0.15">
      <c r="A972" s="42" t="s">
        <v>2776</v>
      </c>
      <c r="B972" s="181"/>
      <c r="C972" s="22" t="s">
        <v>12</v>
      </c>
      <c r="D972" s="182" t="s">
        <v>2850</v>
      </c>
      <c r="E972" s="179" t="s">
        <v>2831</v>
      </c>
      <c r="F972" s="180" t="s">
        <v>2842</v>
      </c>
      <c r="G972" s="183" t="s">
        <v>164</v>
      </c>
      <c r="H972" s="42">
        <v>0</v>
      </c>
      <c r="I972" s="184">
        <f t="shared" ca="1" si="64"/>
        <v>0</v>
      </c>
      <c r="J972" s="120">
        <v>2</v>
      </c>
      <c r="K972" s="110">
        <f>SUMIFS(VENTAS[Cantidad],VENTAS[Código del producto Vendido],INVENTARIO[[#This Row],[Code]])</f>
        <v>0</v>
      </c>
      <c r="L972" s="110">
        <f>INVENTARIO[[#This Row],[Entradas]]-INVENTARIO[[#This Row],[Salidas]]</f>
        <v>2</v>
      </c>
      <c r="M972" s="42">
        <f ca="1">INVENTARIO[[#This Row],[Pricing 1]]*10%</f>
        <v>0</v>
      </c>
      <c r="N972" s="42"/>
      <c r="O972" s="42"/>
      <c r="P972" s="42">
        <v>4.97</v>
      </c>
      <c r="Q972" s="110"/>
      <c r="R972" s="42"/>
      <c r="S972" s="178">
        <v>0</v>
      </c>
      <c r="T972" s="185">
        <f ca="1">(P972+S972)-INVENTARIO[[#This Row],[Comisión 10%]]</f>
        <v>0</v>
      </c>
      <c r="U972" s="168">
        <f ca="1">INVENTARIO[[#This Row],[Costo total]]*1.5</f>
        <v>30.794117647058826</v>
      </c>
      <c r="V972" s="186"/>
      <c r="W972" s="42">
        <f ca="1">INVENTARIO[[#This Row],[Precio Final]]-INVENTARIO[[#This Row],[Costo total]]</f>
        <v>7.0588235294117645</v>
      </c>
      <c r="X972" s="42">
        <f ca="1">INVENTARIO[[#This Row],[Ganancia Unitaria]]*INVENTARIO[[#This Row],[Salidas]]</f>
        <v>0</v>
      </c>
      <c r="Y972" s="42" t="s">
        <v>2827</v>
      </c>
      <c r="Z972" s="20"/>
      <c r="AA972" s="20">
        <f ca="1">INVENTARIO[[#This Row],[Costo total]]*INVENTARIO[[#This Row],[Entradas]]</f>
        <v>0</v>
      </c>
      <c r="AB972" s="43">
        <f ca="1">INVENTARIO[[#This Row],[Stock Actual]]*INVENTARIO[[#This Row],[Costo total]]</f>
        <v>0</v>
      </c>
    </row>
    <row r="973" spans="1:28" ht="55" hidden="1" customHeight="1" x14ac:dyDescent="0.15">
      <c r="A973" s="42" t="s">
        <v>2777</v>
      </c>
      <c r="B973" s="181"/>
      <c r="C973" s="22" t="s">
        <v>12</v>
      </c>
      <c r="D973" s="182" t="s">
        <v>2850</v>
      </c>
      <c r="E973" s="179" t="s">
        <v>2831</v>
      </c>
      <c r="F973" s="180" t="s">
        <v>2843</v>
      </c>
      <c r="G973" s="183" t="s">
        <v>164</v>
      </c>
      <c r="H973" s="42">
        <v>0</v>
      </c>
      <c r="I973" s="184">
        <f t="shared" ca="1" si="64"/>
        <v>0</v>
      </c>
      <c r="J973" s="120">
        <v>2</v>
      </c>
      <c r="K973" s="110">
        <f>SUMIFS(VENTAS[Cantidad],VENTAS[Código del producto Vendido],INVENTARIO[[#This Row],[Code]])</f>
        <v>0</v>
      </c>
      <c r="L973" s="110">
        <f>INVENTARIO[[#This Row],[Entradas]]-INVENTARIO[[#This Row],[Salidas]]</f>
        <v>2</v>
      </c>
      <c r="M973" s="42">
        <f ca="1">INVENTARIO[[#This Row],[Pricing 1]]*10%</f>
        <v>0</v>
      </c>
      <c r="N973" s="42"/>
      <c r="O973" s="42"/>
      <c r="P973" s="42">
        <v>4.97</v>
      </c>
      <c r="Q973" s="110"/>
      <c r="R973" s="42"/>
      <c r="S973" s="178">
        <v>0</v>
      </c>
      <c r="T973" s="185">
        <f ca="1">(P973+S973)-INVENTARIO[[#This Row],[Comisión 10%]]</f>
        <v>0</v>
      </c>
      <c r="U973" s="168">
        <f ca="1">INVENTARIO[[#This Row],[Costo total]]*1.5</f>
        <v>30.794117647058826</v>
      </c>
      <c r="V973" s="186"/>
      <c r="W973" s="42">
        <f ca="1">INVENTARIO[[#This Row],[Precio Final]]-INVENTARIO[[#This Row],[Costo total]]</f>
        <v>7.0588235294117645</v>
      </c>
      <c r="X973" s="42">
        <f ca="1">INVENTARIO[[#This Row],[Ganancia Unitaria]]*INVENTARIO[[#This Row],[Salidas]]</f>
        <v>0</v>
      </c>
      <c r="Y973" s="42" t="s">
        <v>2827</v>
      </c>
      <c r="Z973" s="20"/>
      <c r="AA973" s="20">
        <f ca="1">INVENTARIO[[#This Row],[Costo total]]*INVENTARIO[[#This Row],[Entradas]]</f>
        <v>0</v>
      </c>
      <c r="AB973" s="43">
        <f ca="1">INVENTARIO[[#This Row],[Stock Actual]]*INVENTARIO[[#This Row],[Costo total]]</f>
        <v>0</v>
      </c>
    </row>
    <row r="974" spans="1:28" ht="55" hidden="1" customHeight="1" x14ac:dyDescent="0.15">
      <c r="A974" s="42" t="s">
        <v>2778</v>
      </c>
      <c r="B974" s="181"/>
      <c r="C974" s="22" t="s">
        <v>12</v>
      </c>
      <c r="D974" s="182" t="s">
        <v>2850</v>
      </c>
      <c r="E974" s="179" t="s">
        <v>2836</v>
      </c>
      <c r="F974" s="180" t="s">
        <v>2835</v>
      </c>
      <c r="G974" s="183" t="s">
        <v>164</v>
      </c>
      <c r="H974" s="42">
        <v>0</v>
      </c>
      <c r="I974" s="184">
        <f t="shared" ca="1" si="64"/>
        <v>0</v>
      </c>
      <c r="J974" s="120">
        <v>5</v>
      </c>
      <c r="K974" s="110">
        <f>SUMIFS(VENTAS[Cantidad],VENTAS[Código del producto Vendido],INVENTARIO[[#This Row],[Code]])</f>
        <v>0</v>
      </c>
      <c r="L974" s="110">
        <f>INVENTARIO[[#This Row],[Entradas]]-INVENTARIO[[#This Row],[Salidas]]</f>
        <v>5</v>
      </c>
      <c r="M974" s="42">
        <f ca="1">INVENTARIO[[#This Row],[Pricing 1]]*10%</f>
        <v>0</v>
      </c>
      <c r="N974" s="42"/>
      <c r="O974" s="42"/>
      <c r="P974" s="42">
        <v>3.85</v>
      </c>
      <c r="Q974" s="110"/>
      <c r="R974" s="42"/>
      <c r="S974" s="178">
        <v>0</v>
      </c>
      <c r="T974" s="185">
        <f ca="1">(P974+S974)-INVENTARIO[[#This Row],[Comisión 10%]]</f>
        <v>0</v>
      </c>
      <c r="U974" s="168">
        <f ca="1">INVENTARIO[[#This Row],[Costo total]]*1.5</f>
        <v>30.794117647058826</v>
      </c>
      <c r="V974" s="186"/>
      <c r="W974" s="42">
        <f ca="1">INVENTARIO[[#This Row],[Precio Final]]-INVENTARIO[[#This Row],[Costo total]]</f>
        <v>7.0588235294117645</v>
      </c>
      <c r="X974" s="42">
        <f ca="1">INVENTARIO[[#This Row],[Ganancia Unitaria]]*INVENTARIO[[#This Row],[Salidas]]</f>
        <v>0</v>
      </c>
      <c r="Y974" s="42" t="s">
        <v>2827</v>
      </c>
      <c r="Z974" s="20"/>
      <c r="AA974" s="20">
        <f ca="1">INVENTARIO[[#This Row],[Costo total]]*INVENTARIO[[#This Row],[Entradas]]</f>
        <v>0</v>
      </c>
      <c r="AB974" s="43">
        <f ca="1">INVENTARIO[[#This Row],[Stock Actual]]*INVENTARIO[[#This Row],[Costo total]]</f>
        <v>0</v>
      </c>
    </row>
    <row r="975" spans="1:28" ht="55" hidden="1" customHeight="1" x14ac:dyDescent="0.15">
      <c r="A975" s="42" t="s">
        <v>2779</v>
      </c>
      <c r="B975" s="181"/>
      <c r="C975" s="22" t="s">
        <v>12</v>
      </c>
      <c r="D975" s="182" t="s">
        <v>2850</v>
      </c>
      <c r="E975" s="179" t="s">
        <v>2837</v>
      </c>
      <c r="F975" s="180" t="s">
        <v>2367</v>
      </c>
      <c r="G975" s="183" t="s">
        <v>164</v>
      </c>
      <c r="H975" s="42">
        <v>0</v>
      </c>
      <c r="I975" s="184">
        <f t="shared" ca="1" si="64"/>
        <v>0</v>
      </c>
      <c r="J975" s="120">
        <v>3</v>
      </c>
      <c r="K975" s="110">
        <f>SUMIFS(VENTAS[Cantidad],VENTAS[Código del producto Vendido],INVENTARIO[[#This Row],[Code]])</f>
        <v>0</v>
      </c>
      <c r="L975" s="110">
        <f>INVENTARIO[[#This Row],[Entradas]]-INVENTARIO[[#This Row],[Salidas]]</f>
        <v>3</v>
      </c>
      <c r="M975" s="42">
        <f ca="1">INVENTARIO[[#This Row],[Pricing 1]]*10%</f>
        <v>0</v>
      </c>
      <c r="N975" s="42"/>
      <c r="O975" s="42"/>
      <c r="P975" s="42">
        <v>3.85</v>
      </c>
      <c r="Q975" s="110"/>
      <c r="R975" s="42"/>
      <c r="S975" s="178">
        <v>0</v>
      </c>
      <c r="T975" s="185">
        <f ca="1">(P975+S975)-INVENTARIO[[#This Row],[Comisión 10%]]</f>
        <v>0</v>
      </c>
      <c r="U975" s="168">
        <f ca="1">INVENTARIO[[#This Row],[Costo total]]*1.5</f>
        <v>30.794117647058826</v>
      </c>
      <c r="V975" s="186"/>
      <c r="W975" s="42">
        <f ca="1">INVENTARIO[[#This Row],[Precio Final]]-INVENTARIO[[#This Row],[Costo total]]</f>
        <v>7.0588235294117645</v>
      </c>
      <c r="X975" s="42">
        <f ca="1">INVENTARIO[[#This Row],[Ganancia Unitaria]]*INVENTARIO[[#This Row],[Salidas]]</f>
        <v>0</v>
      </c>
      <c r="Y975" s="42" t="s">
        <v>2827</v>
      </c>
      <c r="Z975" s="20"/>
      <c r="AA975" s="20">
        <f ca="1">INVENTARIO[[#This Row],[Costo total]]*INVENTARIO[[#This Row],[Entradas]]</f>
        <v>0</v>
      </c>
      <c r="AB975" s="43">
        <f ca="1">INVENTARIO[[#This Row],[Stock Actual]]*INVENTARIO[[#This Row],[Costo total]]</f>
        <v>0</v>
      </c>
    </row>
    <row r="976" spans="1:28" ht="55" hidden="1" customHeight="1" x14ac:dyDescent="0.15">
      <c r="A976" s="42" t="s">
        <v>2780</v>
      </c>
      <c r="B976" s="181"/>
      <c r="C976" s="22" t="s">
        <v>12</v>
      </c>
      <c r="D976" s="182" t="s">
        <v>2850</v>
      </c>
      <c r="E976" s="179" t="s">
        <v>2836</v>
      </c>
      <c r="F976" s="180" t="s">
        <v>2395</v>
      </c>
      <c r="G976" s="183" t="s">
        <v>164</v>
      </c>
      <c r="H976" s="42">
        <v>0</v>
      </c>
      <c r="I976" s="184">
        <f t="shared" ca="1" si="64"/>
        <v>0</v>
      </c>
      <c r="J976" s="120">
        <v>3</v>
      </c>
      <c r="K976" s="110">
        <f>SUMIFS(VENTAS[Cantidad],VENTAS[Código del producto Vendido],INVENTARIO[[#This Row],[Code]])</f>
        <v>0</v>
      </c>
      <c r="L976" s="110">
        <f>INVENTARIO[[#This Row],[Entradas]]-INVENTARIO[[#This Row],[Salidas]]</f>
        <v>3</v>
      </c>
      <c r="M976" s="42">
        <f ca="1">INVENTARIO[[#This Row],[Pricing 1]]*10%</f>
        <v>0</v>
      </c>
      <c r="N976" s="42"/>
      <c r="O976" s="42"/>
      <c r="P976" s="42">
        <v>3.85</v>
      </c>
      <c r="Q976" s="110"/>
      <c r="R976" s="42"/>
      <c r="S976" s="178">
        <v>0</v>
      </c>
      <c r="T976" s="185">
        <f ca="1">(P976+S976)-INVENTARIO[[#This Row],[Comisión 10%]]</f>
        <v>0</v>
      </c>
      <c r="U976" s="168">
        <f ca="1">INVENTARIO[[#This Row],[Costo total]]*1.5</f>
        <v>30.794117647058826</v>
      </c>
      <c r="V976" s="186"/>
      <c r="W976" s="42">
        <f ca="1">INVENTARIO[[#This Row],[Precio Final]]-INVENTARIO[[#This Row],[Costo total]]</f>
        <v>7.0588235294117645</v>
      </c>
      <c r="X976" s="42">
        <f ca="1">INVENTARIO[[#This Row],[Ganancia Unitaria]]*INVENTARIO[[#This Row],[Salidas]]</f>
        <v>0</v>
      </c>
      <c r="Y976" s="42" t="s">
        <v>2827</v>
      </c>
      <c r="Z976" s="20"/>
      <c r="AA976" s="20">
        <f ca="1">INVENTARIO[[#This Row],[Costo total]]*INVENTARIO[[#This Row],[Entradas]]</f>
        <v>0</v>
      </c>
      <c r="AB976" s="43">
        <f ca="1">INVENTARIO[[#This Row],[Stock Actual]]*INVENTARIO[[#This Row],[Costo total]]</f>
        <v>0</v>
      </c>
    </row>
    <row r="977" spans="1:28" ht="55" customHeight="1" x14ac:dyDescent="0.15">
      <c r="A977" s="42" t="s">
        <v>2781</v>
      </c>
      <c r="B977" s="181"/>
      <c r="C977" s="22" t="s">
        <v>12</v>
      </c>
      <c r="D977" s="182" t="s">
        <v>215</v>
      </c>
      <c r="E977" s="179" t="s">
        <v>2844</v>
      </c>
      <c r="F977" s="180" t="s">
        <v>2845</v>
      </c>
      <c r="G977" s="183" t="s">
        <v>164</v>
      </c>
      <c r="H977" s="42">
        <v>0</v>
      </c>
      <c r="I977" s="184">
        <f t="shared" ca="1" si="64"/>
        <v>0</v>
      </c>
      <c r="J977" s="120">
        <v>2</v>
      </c>
      <c r="K977" s="110">
        <f>SUMIFS(VENTAS[Cantidad],VENTAS[Código del producto Vendido],INVENTARIO[[#This Row],[Code]])</f>
        <v>0</v>
      </c>
      <c r="L977" s="110">
        <f>INVENTARIO[[#This Row],[Entradas]]-INVENTARIO[[#This Row],[Salidas]]</f>
        <v>2</v>
      </c>
      <c r="M977" s="42">
        <f ca="1">INVENTARIO[[#This Row],[Pricing 1]]*10%</f>
        <v>0</v>
      </c>
      <c r="N977" s="42"/>
      <c r="O977" s="42"/>
      <c r="P977" s="42">
        <v>17.97</v>
      </c>
      <c r="Q977" s="110"/>
      <c r="R977" s="42"/>
      <c r="S977" s="178">
        <v>0</v>
      </c>
      <c r="T977" s="185">
        <f ca="1">(P977+S977)-INVENTARIO[[#This Row],[Comisión 10%]]</f>
        <v>0</v>
      </c>
      <c r="U977" s="168">
        <f ca="1">INVENTARIO[[#This Row],[Costo total]]*1.5</f>
        <v>30.794117647058826</v>
      </c>
      <c r="V977" s="186"/>
      <c r="W977" s="42">
        <f ca="1">INVENTARIO[[#This Row],[Precio Final]]-INVENTARIO[[#This Row],[Costo total]]</f>
        <v>7.0588235294117645</v>
      </c>
      <c r="X977" s="42">
        <f ca="1">INVENTARIO[[#This Row],[Ganancia Unitaria]]*INVENTARIO[[#This Row],[Salidas]]</f>
        <v>0</v>
      </c>
      <c r="Y977" s="42" t="s">
        <v>2827</v>
      </c>
      <c r="Z977" s="20"/>
      <c r="AA977" s="20">
        <f ca="1">INVENTARIO[[#This Row],[Costo total]]*INVENTARIO[[#This Row],[Entradas]]</f>
        <v>0</v>
      </c>
      <c r="AB977" s="43">
        <f ca="1">INVENTARIO[[#This Row],[Stock Actual]]*INVENTARIO[[#This Row],[Costo total]]</f>
        <v>0</v>
      </c>
    </row>
    <row r="978" spans="1:28" ht="55" hidden="1" customHeight="1" x14ac:dyDescent="0.15">
      <c r="A978" s="42" t="s">
        <v>2782</v>
      </c>
      <c r="B978" s="181"/>
      <c r="C978" s="22" t="s">
        <v>12</v>
      </c>
      <c r="D978" s="182" t="s">
        <v>2682</v>
      </c>
      <c r="E978" s="179" t="s">
        <v>2848</v>
      </c>
      <c r="F978" s="180" t="s">
        <v>2834</v>
      </c>
      <c r="G978" s="183" t="s">
        <v>164</v>
      </c>
      <c r="H978" s="42">
        <v>0</v>
      </c>
      <c r="I978" s="184">
        <f t="shared" ca="1" si="64"/>
        <v>0</v>
      </c>
      <c r="J978" s="120">
        <v>2</v>
      </c>
      <c r="K978" s="110">
        <f>SUMIFS(VENTAS[Cantidad],VENTAS[Código del producto Vendido],INVENTARIO[[#This Row],[Code]])</f>
        <v>0</v>
      </c>
      <c r="L978" s="110">
        <f>INVENTARIO[[#This Row],[Entradas]]-INVENTARIO[[#This Row],[Salidas]]</f>
        <v>2</v>
      </c>
      <c r="M978" s="42">
        <f ca="1">INVENTARIO[[#This Row],[Pricing 1]]*10%</f>
        <v>0</v>
      </c>
      <c r="N978" s="42"/>
      <c r="O978" s="42"/>
      <c r="P978" s="42">
        <v>14.82</v>
      </c>
      <c r="Q978" s="110"/>
      <c r="R978" s="42"/>
      <c r="S978" s="178">
        <v>0</v>
      </c>
      <c r="T978" s="185">
        <f ca="1">(P978+S978)-INVENTARIO[[#This Row],[Comisión 10%]]</f>
        <v>0</v>
      </c>
      <c r="U978" s="168">
        <f ca="1">INVENTARIO[[#This Row],[Costo total]]*1.5</f>
        <v>30.794117647058826</v>
      </c>
      <c r="V978" s="186"/>
      <c r="W978" s="42">
        <f ca="1">INVENTARIO[[#This Row],[Precio Final]]-INVENTARIO[[#This Row],[Costo total]]</f>
        <v>7.0588235294117645</v>
      </c>
      <c r="X978" s="42">
        <f ca="1">INVENTARIO[[#This Row],[Ganancia Unitaria]]*INVENTARIO[[#This Row],[Salidas]]</f>
        <v>0</v>
      </c>
      <c r="Y978" s="42"/>
      <c r="Z978" s="20"/>
      <c r="AA978" s="20">
        <f ca="1">INVENTARIO[[#This Row],[Costo total]]*INVENTARIO[[#This Row],[Entradas]]</f>
        <v>0</v>
      </c>
      <c r="AB978" s="43">
        <f ca="1">INVENTARIO[[#This Row],[Stock Actual]]*INVENTARIO[[#This Row],[Costo total]]</f>
        <v>0</v>
      </c>
    </row>
    <row r="979" spans="1:28" ht="55" hidden="1" customHeight="1" x14ac:dyDescent="0.15">
      <c r="A979" s="42" t="s">
        <v>2783</v>
      </c>
      <c r="B979" s="181"/>
      <c r="C979" s="22"/>
      <c r="D979" s="182"/>
      <c r="E979" s="179"/>
      <c r="F979" s="180"/>
      <c r="G979" s="183"/>
      <c r="H979" s="42"/>
      <c r="I979" s="184">
        <f t="shared" ca="1" si="64"/>
        <v>0</v>
      </c>
      <c r="J979" s="120"/>
      <c r="K979" s="110">
        <f>SUMIFS(VENTAS[Cantidad],VENTAS[Código del producto Vendido],INVENTARIO[[#This Row],[Code]])</f>
        <v>0</v>
      </c>
      <c r="L979" s="110">
        <f>INVENTARIO[[#This Row],[Entradas]]-INVENTARIO[[#This Row],[Salidas]]</f>
        <v>0</v>
      </c>
      <c r="M979" s="42">
        <f ca="1">INVENTARIO[[#This Row],[Pricing 1]]*10%</f>
        <v>0</v>
      </c>
      <c r="N979" s="42"/>
      <c r="O979" s="42"/>
      <c r="P979" s="42" t="e">
        <f t="shared" ref="P979:P981" si="65">N979/O979</f>
        <v>#DIV/0!</v>
      </c>
      <c r="Q979" s="110"/>
      <c r="R979" s="42"/>
      <c r="S979" s="178">
        <v>0</v>
      </c>
      <c r="T979" s="185">
        <f ca="1">(P979+S979)-INVENTARIO[[#This Row],[Comisión 10%]]</f>
        <v>0</v>
      </c>
      <c r="U979" s="168">
        <f ca="1">INVENTARIO[[#This Row],[Costo total]]*1.5</f>
        <v>30.794117647058826</v>
      </c>
      <c r="V979" s="186"/>
      <c r="W979" s="42">
        <f ca="1">INVENTARIO[[#This Row],[Precio Final]]-INVENTARIO[[#This Row],[Costo total]]</f>
        <v>7.0588235294117645</v>
      </c>
      <c r="X979" s="42">
        <f ca="1">INVENTARIO[[#This Row],[Ganancia Unitaria]]*INVENTARIO[[#This Row],[Salidas]]</f>
        <v>0</v>
      </c>
      <c r="Y979" s="42"/>
      <c r="Z979" s="20"/>
      <c r="AA979" s="20">
        <f ca="1">INVENTARIO[[#This Row],[Costo total]]*INVENTARIO[[#This Row],[Entradas]]</f>
        <v>0</v>
      </c>
      <c r="AB979" s="43">
        <f ca="1">INVENTARIO[[#This Row],[Stock Actual]]*INVENTARIO[[#This Row],[Costo total]]</f>
        <v>0</v>
      </c>
    </row>
    <row r="980" spans="1:28" ht="55" hidden="1" customHeight="1" x14ac:dyDescent="0.15">
      <c r="A980" s="42" t="s">
        <v>2784</v>
      </c>
      <c r="B980" s="181"/>
      <c r="C980" s="22" t="s">
        <v>12</v>
      </c>
      <c r="D980" s="182"/>
      <c r="E980" s="179"/>
      <c r="F980" s="180"/>
      <c r="G980" s="183"/>
      <c r="H980" s="42"/>
      <c r="I980" s="184">
        <f t="shared" ca="1" si="64"/>
        <v>0</v>
      </c>
      <c r="J980" s="120"/>
      <c r="K980" s="110">
        <f>SUMIFS(VENTAS[Cantidad],VENTAS[Código del producto Vendido],INVENTARIO[[#This Row],[Code]])</f>
        <v>0</v>
      </c>
      <c r="L980" s="110">
        <f>INVENTARIO[[#This Row],[Entradas]]-INVENTARIO[[#This Row],[Salidas]]</f>
        <v>0</v>
      </c>
      <c r="M980" s="42">
        <f ca="1">INVENTARIO[[#This Row],[Pricing 1]]*10%</f>
        <v>0</v>
      </c>
      <c r="N980" s="42"/>
      <c r="O980" s="42"/>
      <c r="P980" s="42" t="e">
        <f t="shared" si="65"/>
        <v>#DIV/0!</v>
      </c>
      <c r="Q980" s="110"/>
      <c r="R980" s="42"/>
      <c r="S980" s="178">
        <v>0</v>
      </c>
      <c r="T980" s="185">
        <f ca="1">(P980+S980)-INVENTARIO[[#This Row],[Comisión 10%]]</f>
        <v>0</v>
      </c>
      <c r="U980" s="168">
        <f ca="1">INVENTARIO[[#This Row],[Costo total]]*1.5</f>
        <v>30.794117647058826</v>
      </c>
      <c r="V980" s="186"/>
      <c r="W980" s="42">
        <f ca="1">INVENTARIO[[#This Row],[Precio Final]]-INVENTARIO[[#This Row],[Costo total]]</f>
        <v>7.0588235294117645</v>
      </c>
      <c r="X980" s="42">
        <f ca="1">INVENTARIO[[#This Row],[Ganancia Unitaria]]*INVENTARIO[[#This Row],[Salidas]]</f>
        <v>0</v>
      </c>
      <c r="Y980" s="42"/>
      <c r="Z980" s="20"/>
      <c r="AA980" s="20">
        <f ca="1">INVENTARIO[[#This Row],[Costo total]]*INVENTARIO[[#This Row],[Entradas]]</f>
        <v>0</v>
      </c>
      <c r="AB980" s="43">
        <f ca="1">INVENTARIO[[#This Row],[Stock Actual]]*INVENTARIO[[#This Row],[Costo total]]</f>
        <v>0</v>
      </c>
    </row>
    <row r="981" spans="1:28" ht="55" hidden="1" customHeight="1" x14ac:dyDescent="0.15">
      <c r="A981" s="42" t="s">
        <v>2785</v>
      </c>
      <c r="B981" s="181"/>
      <c r="C981" s="22" t="s">
        <v>12</v>
      </c>
      <c r="D981" s="182"/>
      <c r="E981" s="179"/>
      <c r="F981" s="180"/>
      <c r="G981" s="183"/>
      <c r="H981" s="42"/>
      <c r="I981" s="184">
        <f t="shared" ca="1" si="64"/>
        <v>0</v>
      </c>
      <c r="J981" s="120"/>
      <c r="K981" s="110">
        <f>SUMIFS(VENTAS[Cantidad],VENTAS[Código del producto Vendido],INVENTARIO[[#This Row],[Code]])</f>
        <v>0</v>
      </c>
      <c r="L981" s="110">
        <f>INVENTARIO[[#This Row],[Entradas]]-INVENTARIO[[#This Row],[Salidas]]</f>
        <v>0</v>
      </c>
      <c r="M981" s="42">
        <f ca="1">INVENTARIO[[#This Row],[Pricing 1]]*10%</f>
        <v>0</v>
      </c>
      <c r="N981" s="42"/>
      <c r="O981" s="42"/>
      <c r="P981" s="42" t="e">
        <f t="shared" si="65"/>
        <v>#DIV/0!</v>
      </c>
      <c r="Q981" s="110"/>
      <c r="R981" s="42"/>
      <c r="S981" s="178">
        <v>0</v>
      </c>
      <c r="T981" s="185">
        <f ca="1">(P981+S981)-INVENTARIO[[#This Row],[Comisión 10%]]</f>
        <v>0</v>
      </c>
      <c r="U981" s="168">
        <f ca="1">INVENTARIO[[#This Row],[Costo total]]*1.5</f>
        <v>30.794117647058826</v>
      </c>
      <c r="V981" s="186"/>
      <c r="W981" s="42">
        <f ca="1">INVENTARIO[[#This Row],[Precio Final]]-INVENTARIO[[#This Row],[Costo total]]</f>
        <v>7.0588235294117645</v>
      </c>
      <c r="X981" s="42">
        <f ca="1">INVENTARIO[[#This Row],[Ganancia Unitaria]]*INVENTARIO[[#This Row],[Salidas]]</f>
        <v>0</v>
      </c>
      <c r="Y981" s="42"/>
      <c r="Z981" s="20"/>
      <c r="AA981" s="20">
        <f ca="1">INVENTARIO[[#This Row],[Costo total]]*INVENTARIO[[#This Row],[Entradas]]</f>
        <v>0</v>
      </c>
      <c r="AB981" s="43">
        <f ca="1">INVENTARIO[[#This Row],[Stock Actual]]*INVENTARIO[[#This Row],[Costo total]]</f>
        <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882:M918 L693 L921:M981">
    <cfRule type="cellIs" dxfId="149" priority="103" operator="lessThan">
      <formula>0</formula>
    </cfRule>
    <cfRule type="cellIs" dxfId="148"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V882:X918 N921:S922 N882:S918 X794 S771:S775 S777:S790 S758:S762 S744:S756 N923:T981 V921:X981">
    <cfRule type="containsBlanks" dxfId="147" priority="102">
      <formula>LEN(TRIM(N2))=0</formula>
    </cfRule>
  </conditionalFormatting>
  <conditionalFormatting sqref="H2 H4 I880:T880 U914:X914 A882:G918 A927:H927 A923:A927 A921:G926 I923:T927 C4 T4:U4 T6:U6 I7:X865 T866:U866 I2:M6 N6:R6 A6:H880 I866:S869 I870:R879 S2:S6 V2:X6 T867:T871 S872:T879 H881:H926 I881:M881 I882:S922 A928:T950 A951:C954 F951:T954 G967:T971 A967:E971 A972:T981 A955:T966 S949:S981 U867:U981 V866:X981">
    <cfRule type="expression" dxfId="146" priority="101">
      <formula>$L2=0</formula>
    </cfRule>
  </conditionalFormatting>
  <conditionalFormatting sqref="A2:B2">
    <cfRule type="expression" dxfId="145" priority="100">
      <formula>$L2=0</formula>
    </cfRule>
  </conditionalFormatting>
  <conditionalFormatting sqref="N2:R2">
    <cfRule type="expression" dxfId="144" priority="98">
      <formula>$L2=0</formula>
    </cfRule>
  </conditionalFormatting>
  <conditionalFormatting sqref="N2:R2">
    <cfRule type="containsBlanks" dxfId="143" priority="99">
      <formula>LEN(TRIM(N2))=0</formula>
    </cfRule>
  </conditionalFormatting>
  <conditionalFormatting sqref="D2:G2">
    <cfRule type="expression" dxfId="142" priority="97">
      <formula>$L2=0</formula>
    </cfRule>
  </conditionalFormatting>
  <conditionalFormatting sqref="A2:B2">
    <cfRule type="duplicateValues" dxfId="141" priority="105"/>
  </conditionalFormatting>
  <conditionalFormatting sqref="C2">
    <cfRule type="expression" dxfId="140" priority="96">
      <formula>$L2=0</formula>
    </cfRule>
  </conditionalFormatting>
  <conditionalFormatting sqref="T2:U2">
    <cfRule type="expression" dxfId="139" priority="95">
      <formula>$L2=0</formula>
    </cfRule>
  </conditionalFormatting>
  <conditionalFormatting sqref="L3:M3">
    <cfRule type="cellIs" dxfId="138" priority="50" operator="lessThan">
      <formula>0</formula>
    </cfRule>
    <cfRule type="cellIs" dxfId="137" priority="51" operator="lessThan">
      <formula>0</formula>
    </cfRule>
  </conditionalFormatting>
  <conditionalFormatting sqref="S3 V3:X3">
    <cfRule type="containsBlanks" dxfId="136" priority="49">
      <formula>LEN(TRIM(S3))=0</formula>
    </cfRule>
  </conditionalFormatting>
  <conditionalFormatting sqref="H3">
    <cfRule type="expression" dxfId="135" priority="48">
      <formula>$L3=0</formula>
    </cfRule>
  </conditionalFormatting>
  <conditionalFormatting sqref="A3:B3">
    <cfRule type="expression" dxfId="134" priority="47">
      <formula>$L3=0</formula>
    </cfRule>
  </conditionalFormatting>
  <conditionalFormatting sqref="N3:R3">
    <cfRule type="expression" dxfId="133" priority="45">
      <formula>$L3=0</formula>
    </cfRule>
  </conditionalFormatting>
  <conditionalFormatting sqref="N3:R3">
    <cfRule type="containsBlanks" dxfId="132" priority="46">
      <formula>LEN(TRIM(N3))=0</formula>
    </cfRule>
  </conditionalFormatting>
  <conditionalFormatting sqref="D3:G3">
    <cfRule type="expression" dxfId="131" priority="44">
      <formula>$L3=0</formula>
    </cfRule>
  </conditionalFormatting>
  <conditionalFormatting sqref="A3:B3">
    <cfRule type="duplicateValues" dxfId="130" priority="52"/>
  </conditionalFormatting>
  <conditionalFormatting sqref="C3">
    <cfRule type="expression" dxfId="129" priority="43">
      <formula>$L3=0</formula>
    </cfRule>
  </conditionalFormatting>
  <conditionalFormatting sqref="T3:U3">
    <cfRule type="containsBlanks" dxfId="128" priority="42">
      <formula>LEN(TRIM(T3))=0</formula>
    </cfRule>
  </conditionalFormatting>
  <conditionalFormatting sqref="T3:U3">
    <cfRule type="expression" dxfId="127" priority="41">
      <formula>$L3=0</formula>
    </cfRule>
  </conditionalFormatting>
  <conditionalFormatting sqref="A4:B4">
    <cfRule type="expression" dxfId="126" priority="34">
      <formula>$L4=0</formula>
    </cfRule>
  </conditionalFormatting>
  <conditionalFormatting sqref="N4:R4">
    <cfRule type="expression" dxfId="125"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124" priority="33">
      <formula>LEN(TRIM(N4))=0</formula>
    </cfRule>
  </conditionalFormatting>
  <conditionalFormatting sqref="D4:G4">
    <cfRule type="expression" dxfId="123"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122" priority="28" operator="lessThan">
      <formula>0</formula>
    </cfRule>
    <cfRule type="cellIs" dxfId="121"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120" priority="27">
      <formula>LEN(TRIM(S5))=0</formula>
    </cfRule>
  </conditionalFormatting>
  <conditionalFormatting sqref="H5">
    <cfRule type="expression" dxfId="119" priority="26">
      <formula>$L5=0</formula>
    </cfRule>
  </conditionalFormatting>
  <conditionalFormatting sqref="A5:B5">
    <cfRule type="expression" dxfId="118" priority="25">
      <formula>$L5=0</formula>
    </cfRule>
  </conditionalFormatting>
  <conditionalFormatting sqref="N5:R5">
    <cfRule type="expression" dxfId="117"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116" priority="24">
      <formula>LEN(TRIM(N5))=0</formula>
    </cfRule>
  </conditionalFormatting>
  <conditionalFormatting sqref="D5:G5">
    <cfRule type="expression" dxfId="115"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114" priority="30"/>
  </conditionalFormatting>
  <conditionalFormatting sqref="C5">
    <cfRule type="expression" dxfId="113"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112" priority="20">
      <formula>LEN(TRIM(T5))=0</formula>
    </cfRule>
  </conditionalFormatting>
  <conditionalFormatting sqref="T5:U5">
    <cfRule type="expression" dxfId="111" priority="19">
      <formula>$L5=0</formula>
    </cfRule>
  </conditionalFormatting>
  <conditionalFormatting sqref="L881:M881">
    <cfRule type="cellIs" dxfId="110" priority="16" operator="lessThan">
      <formula>0</formula>
    </cfRule>
    <cfRule type="cellIs" dxfId="109" priority="17" operator="lessThan">
      <formula>0</formula>
    </cfRule>
  </conditionalFormatting>
  <conditionalFormatting sqref="S881 V881 X881">
    <cfRule type="containsBlanks" dxfId="108" priority="15">
      <formula>LEN(TRIM(S881))=0</formula>
    </cfRule>
  </conditionalFormatting>
  <conditionalFormatting sqref="S881">
    <cfRule type="expression" dxfId="107" priority="14">
      <formula>$L881=0</formula>
    </cfRule>
  </conditionalFormatting>
  <conditionalFormatting sqref="A881:B881">
    <cfRule type="expression" dxfId="106" priority="13">
      <formula>$L881=0</formula>
    </cfRule>
  </conditionalFormatting>
  <conditionalFormatting sqref="N881:R881">
    <cfRule type="expression" dxfId="105" priority="11">
      <formula>$L881=0</formula>
    </cfRule>
  </conditionalFormatting>
  <conditionalFormatting sqref="N881:R881">
    <cfRule type="containsBlanks" dxfId="104" priority="12">
      <formula>LEN(TRIM(N881))=0</formula>
    </cfRule>
  </conditionalFormatting>
  <conditionalFormatting sqref="D881:G881">
    <cfRule type="expression" dxfId="103" priority="10">
      <formula>$L881=0</formula>
    </cfRule>
  </conditionalFormatting>
  <conditionalFormatting sqref="C881">
    <cfRule type="expression" dxfId="102" priority="9">
      <formula>$L881=0</formula>
    </cfRule>
  </conditionalFormatting>
  <conditionalFormatting sqref="T881:T922">
    <cfRule type="containsBlanks" dxfId="101" priority="8">
      <formula>LEN(TRIM(T881))=0</formula>
    </cfRule>
  </conditionalFormatting>
  <conditionalFormatting sqref="T881:T922">
    <cfRule type="expression" dxfId="100" priority="7">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99" priority="2454"/>
  </conditionalFormatting>
  <conditionalFormatting sqref="S870 S872">
    <cfRule type="containsBlanks" dxfId="98" priority="6">
      <formula>LEN(TRIM(S870))=0</formula>
    </cfRule>
  </conditionalFormatting>
  <conditionalFormatting sqref="S870">
    <cfRule type="expression" dxfId="97" priority="5">
      <formula>$L870=0</formula>
    </cfRule>
  </conditionalFormatting>
  <conditionalFormatting sqref="S871">
    <cfRule type="containsBlanks" dxfId="96" priority="4">
      <formula>LEN(TRIM(S871))=0</formula>
    </cfRule>
  </conditionalFormatting>
  <conditionalFormatting sqref="S871">
    <cfRule type="expression" dxfId="95" priority="3">
      <formula>$L871=0</formula>
    </cfRule>
  </conditionalFormatting>
  <conditionalFormatting sqref="A881:B918 A921:B981">
    <cfRule type="duplicateValues" dxfId="94" priority="2479"/>
  </conditionalFormatting>
  <conditionalFormatting sqref="A919:G920">
    <cfRule type="expression" dxfId="93" priority="1">
      <formula>$L919=0</formula>
    </cfRule>
  </conditionalFormatting>
  <conditionalFormatting sqref="V919:X920 A919:G920 I919:S920">
    <cfRule type="duplicateValues" dxfId="92" priority="2"/>
  </conditionalFormatting>
  <conditionalFormatting sqref="D951:E954">
    <cfRule type="expression" dxfId="91" priority="2481">
      <formula>$L951=0</formula>
    </cfRule>
  </conditionalFormatting>
  <conditionalFormatting sqref="F968:F969">
    <cfRule type="expression" dxfId="90" priority="2483">
      <formula>$L967=0</formula>
    </cfRule>
  </conditionalFormatting>
  <conditionalFormatting sqref="F971">
    <cfRule type="expression" dxfId="89" priority="2486">
      <formula>$L968=0</formula>
    </cfRule>
  </conditionalFormatting>
  <conditionalFormatting sqref="F970">
    <cfRule type="expression" dxfId="88" priority="2489">
      <formula>$L968=0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0"/>
  <sheetViews>
    <sheetView topLeftCell="H728" zoomScale="109" zoomScaleNormal="150" workbookViewId="0">
      <selection activeCell="K773" sqref="K773"/>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3" t="s">
        <v>2185</v>
      </c>
      <c r="B1" s="193"/>
      <c r="C1" s="193"/>
      <c r="D1" s="193"/>
      <c r="E1" s="193"/>
      <c r="G1" s="194" t="s">
        <v>2186</v>
      </c>
      <c r="H1" s="194"/>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espalda corrida</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  /Curvy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2636</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2636</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2647</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2648</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2648</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2636</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Compra Shein22012024</v>
      </c>
      <c r="C733" s="6" t="s">
        <v>2649</v>
      </c>
      <c r="D733" s="6"/>
      <c r="E733" s="6" t="s">
        <v>2630</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2618</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2602</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2636</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2636</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2595</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2596</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2597</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2602</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2597</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2603</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2677</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2660</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2660</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2660</v>
      </c>
      <c r="D751" s="6"/>
      <c r="E751" s="6" t="s">
        <v>2644</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2636</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2596</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2674</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2626</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2649</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2649</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2678</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2679</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2636</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2710</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2715</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2710</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Vendido]],INVENTARIO[],24,FALSE),"-")</f>
        <v>3.4444444444444446</v>
      </c>
      <c r="L777" s="13">
        <f>(VENTAS[[#This Row],[Precio Venta]]-VENTAS[[#This Row],[Costo]])*VENTAS[[#This Row],[Cantidad]]</f>
        <v>11.555555555555555</v>
      </c>
    </row>
    <row r="778" spans="1:12" ht="14" x14ac:dyDescent="0.15">
      <c r="A778" s="124">
        <v>45346</v>
      </c>
      <c r="C778" t="s">
        <v>2710</v>
      </c>
      <c r="E778" t="s">
        <v>2615</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Vendido]],INVENTARIO[],24,FALSE),"-")</f>
        <v>1.1411764705882352</v>
      </c>
      <c r="L778" s="13">
        <f>(VENTAS[[#This Row],[Precio Venta]]-VENTAS[[#This Row],[Costo]])*VENTAS[[#This Row],[Cantidad]]</f>
        <v>-0.28235294117647047</v>
      </c>
    </row>
    <row r="779" spans="1:12" ht="14" x14ac:dyDescent="0.15">
      <c r="A779" s="124">
        <v>45346</v>
      </c>
      <c r="E779" t="s">
        <v>2216</v>
      </c>
      <c r="F779" s="4" t="str">
        <f>IFERROR(VLOOKUP(VENTAS[[#This Row],[Código del producto Vendido]],INVENTARIO[],5,FALSE),"-")</f>
        <v>Cardigan classy</v>
      </c>
      <c r="G779" s="4">
        <v>1</v>
      </c>
      <c r="H779" s="13">
        <v>22</v>
      </c>
      <c r="I779" s="13">
        <f>VENTAS[[#This Row],[Cantidad]]*VENTAS[[#This Row],[Precio Venta]]</f>
        <v>22</v>
      </c>
      <c r="J779" s="13">
        <f>IF(VENTAS[[#This Row],[Nombre del Gestor]]&gt;1,  VENTAS[[#This Row],[Total]]*10%, 0)</f>
        <v>0</v>
      </c>
      <c r="K779" s="13">
        <f>IFERROR(VLOOKUP(VENTAS[[#This Row],[Código del producto Vendido]],INVENTARIO[],24,FALSE),"-")</f>
        <v>16.399999999999999</v>
      </c>
      <c r="L779" s="13">
        <f>(VENTAS[[#This Row],[Precio Venta]]-VENTAS[[#This Row],[Costo]])*VENTAS[[#This Row],[Cantidad]]</f>
        <v>5.6000000000000014</v>
      </c>
    </row>
    <row r="780" spans="1:12" ht="14" x14ac:dyDescent="0.15">
      <c r="A780" s="124">
        <v>45346</v>
      </c>
      <c r="F780" s="4" t="str">
        <f>IFERROR(VLOOKUP(VENTAS[[#This Row],[Código del producto Vendido]],INVENTARIO[],5,FALSE),"-")</f>
        <v>-</v>
      </c>
      <c r="I780" s="13">
        <f>VENTAS[[#This Row],[Cantidad]]*VENTAS[[#This Row],[Precio Venta]]</f>
        <v>0</v>
      </c>
      <c r="J780" s="13">
        <f>IF(VENTAS[[#This Row],[Nombre del Gestor]]&gt;1,  VENTAS[[#This Row],[Total]]*10%, 0)</f>
        <v>0</v>
      </c>
      <c r="K780" s="13" t="str">
        <f>IFERROR(VLOOKUP(VENTAS[[#This Row],[Código del producto Vendido]],INVENTARIO[],24,FALSE),"-")</f>
        <v>-</v>
      </c>
      <c r="L780" s="13" t="e">
        <f>(VENTAS[[#This Row],[Precio Venta]]-VENTAS[[#This Row],[Costo]])*VENTAS[[#This Row],[Cantidad]]</f>
        <v>#VALUE!</v>
      </c>
    </row>
  </sheetData>
  <mergeCells count="2">
    <mergeCell ref="A1:E1"/>
    <mergeCell ref="G1:H1"/>
  </mergeCells>
  <phoneticPr fontId="8" type="noConversion"/>
  <conditionalFormatting sqref="E445">
    <cfRule type="duplicateValues" dxfId="55" priority="4"/>
  </conditionalFormatting>
  <conditionalFormatting sqref="E520:E531">
    <cfRule type="duplicateValues" dxfId="54" priority="2"/>
  </conditionalFormatting>
  <conditionalFormatting sqref="E359">
    <cfRule type="expression" dxfId="53" priority="2433">
      <formula>#REF!=0</formula>
    </cfRule>
    <cfRule type="duplicateValues" dxfId="52" priority="2434"/>
  </conditionalFormatting>
  <conditionalFormatting sqref="E368">
    <cfRule type="expression" dxfId="51" priority="2435">
      <formula>#REF!=0</formula>
    </cfRule>
    <cfRule type="duplicateValues" dxfId="50" priority="2436"/>
  </conditionalFormatting>
  <conditionalFormatting sqref="E445 E520:E531">
    <cfRule type="expression" dxfId="49"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STOCK!$A$2:$A$1000365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39" priority="6"/>
  </conditionalFormatting>
  <conditionalFormatting sqref="C340">
    <cfRule type="expression" dxfId="38"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7" priority="1">
      <formula>$Q3=0</formula>
    </cfRule>
  </conditionalFormatting>
  <conditionalFormatting sqref="Q3:Q547">
    <cfRule type="cellIs" dxfId="36" priority="3" operator="lessThan">
      <formula>0</formula>
    </cfRule>
    <cfRule type="cellIs" dxfId="35" priority="4" operator="lessThan">
      <formula>0</formula>
    </cfRule>
  </conditionalFormatting>
  <conditionalFormatting sqref="R3:AA547">
    <cfRule type="containsBlanks" dxfId="34"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Talla 4_Años Talla 6_Años</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Prendas de arriba</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Prendas de arriba</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Prendas de arriba</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Prendas de arriba</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Prendas de arriba</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Prendas de arriba</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Prendas de arriba</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Prendas de arriba</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Prendas de arriba</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Prendas de arriba</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Prendas de arriba</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Prendas de arriba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Prendas de arriba</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Prendas de arriba</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Prendas de arriba</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Prendas de arriba</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Prendas de arriba</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Prendas de arriba</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Prendas de arriba</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Prendas de arriba</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Prendas de arriba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Prendas de arriba</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Prendas de arriba</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Prendas de arriba</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Prendas de arriba</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Prendas de arriba</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Prendas de arriba</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Prendas de arriba</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Prendas de arriba</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Prendas de arriba</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Prendas de arriba</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Prendas de arriba</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Prendas de arriba</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Prendas de arriba</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Prendas de arriba</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Prendas de arriba</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Prendas de arriba</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Prendas de arriba</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Prendas de arriba</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Prendas de arriba</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Prendas de arriba</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Prendas de arriba</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Prendas de arriba</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Prendas de arriba</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Prendas de arriba</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Prendas de arriba</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Prendas de arriba</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Prendas de arriba</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Prendas de arriba</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Prendas de arriba</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Prendas de arriba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Prendas de arriba</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Prendas de arriba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Prendas de arriba</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Prendas de arriba</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Prendas de arriba</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Prendas de arriba</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Prendas de arriba</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0</v>
      </c>
      <c r="X387" s="30">
        <v>0</v>
      </c>
      <c r="Y387" s="30">
        <f t="shared" si="6"/>
        <v>0</v>
      </c>
      <c r="AG387" s="30" t="str">
        <f>STOCK!A387</f>
        <v>UB0268</v>
      </c>
      <c r="AI387" s="30">
        <v>0</v>
      </c>
    </row>
    <row r="388" spans="1:35" x14ac:dyDescent="0.15">
      <c r="A388" s="30" t="str">
        <f>STOCK!C388</f>
        <v>PRODUCT</v>
      </c>
      <c r="B388" s="30" t="str">
        <f>STOCK!D388</f>
        <v>Blusas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0</v>
      </c>
      <c r="X389" s="30">
        <v>0</v>
      </c>
      <c r="Y389" s="30">
        <f t="shared" si="6"/>
        <v>0</v>
      </c>
      <c r="AG389" s="30" t="str">
        <f>STOCK!A389</f>
        <v>BU0270</v>
      </c>
      <c r="AI389" s="30">
        <v>0</v>
      </c>
    </row>
    <row r="390" spans="1:35" x14ac:dyDescent="0.15">
      <c r="A390" s="30" t="str">
        <f>STOCK!C390</f>
        <v>PRODUCT</v>
      </c>
      <c r="B390" s="30" t="str">
        <f>STOCK!D390</f>
        <v>Blusas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 xml:space="preserve">Accesorios </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STOCK!C982</f>
        <v>0</v>
      </c>
      <c r="B507" s="30">
        <f>STOCK!D982</f>
        <v>0</v>
      </c>
      <c r="C507" s="30">
        <f>STOCK!E982</f>
        <v>0</v>
      </c>
      <c r="D507" s="30">
        <f>STOCK!F982</f>
        <v>0</v>
      </c>
      <c r="E507" s="30">
        <f>STOCK!G982</f>
        <v>0</v>
      </c>
      <c r="F507" s="30" t="e">
        <f>STOCK!#REF!</f>
        <v>#REF!</v>
      </c>
      <c r="G507" s="30">
        <f>STOCK!H982</f>
        <v>0</v>
      </c>
      <c r="H507" s="30" t="e">
        <f>STOCK!#REF!</f>
        <v>#REF!</v>
      </c>
      <c r="I507" s="30">
        <f>STOCK!I982</f>
        <v>0</v>
      </c>
      <c r="J507" s="30">
        <f>STOCK!J982</f>
        <v>0</v>
      </c>
      <c r="K507" s="30" t="e">
        <f>STOCK!#REF!</f>
        <v>#REF!</v>
      </c>
      <c r="L507" s="30">
        <f>STOCK!K982</f>
        <v>0</v>
      </c>
      <c r="U507" s="30">
        <v>1</v>
      </c>
      <c r="V507" s="30">
        <f>STOCK!O982</f>
        <v>0</v>
      </c>
      <c r="X507" s="30">
        <v>0</v>
      </c>
      <c r="Y507" s="30">
        <f t="shared" si="8"/>
        <v>0</v>
      </c>
      <c r="AG507" s="30">
        <f>STOCK!A982</f>
        <v>0</v>
      </c>
      <c r="AI507" s="30">
        <v>0</v>
      </c>
    </row>
    <row r="508" spans="1:35" x14ac:dyDescent="0.15">
      <c r="A508" s="30">
        <f>STOCK!C983</f>
        <v>0</v>
      </c>
      <c r="B508" s="30">
        <f>STOCK!D983</f>
        <v>0</v>
      </c>
      <c r="C508" s="30">
        <f>STOCK!E983</f>
        <v>0</v>
      </c>
      <c r="D508" s="30">
        <f>STOCK!F983</f>
        <v>0</v>
      </c>
      <c r="E508" s="30">
        <f>STOCK!G983</f>
        <v>0</v>
      </c>
      <c r="F508" s="30" t="e">
        <f>STOCK!#REF!</f>
        <v>#REF!</v>
      </c>
      <c r="G508" s="30">
        <f>STOCK!H983</f>
        <v>0</v>
      </c>
      <c r="H508" s="30" t="e">
        <f>STOCK!#REF!</f>
        <v>#REF!</v>
      </c>
      <c r="I508" s="30">
        <f>STOCK!I983</f>
        <v>0</v>
      </c>
      <c r="J508" s="30">
        <f>STOCK!J983</f>
        <v>0</v>
      </c>
      <c r="K508" s="30" t="e">
        <f>STOCK!#REF!</f>
        <v>#REF!</v>
      </c>
      <c r="L508" s="30">
        <f>STOCK!K983</f>
        <v>0</v>
      </c>
      <c r="U508" s="30">
        <v>1</v>
      </c>
      <c r="V508" s="30">
        <f>STOCK!O983</f>
        <v>0</v>
      </c>
      <c r="X508" s="30">
        <v>0</v>
      </c>
      <c r="Y508" s="30">
        <f t="shared" si="8"/>
        <v>0</v>
      </c>
      <c r="AG508" s="30">
        <f>STOCK!A983</f>
        <v>0</v>
      </c>
      <c r="AI508" s="30">
        <v>0</v>
      </c>
    </row>
    <row r="509" spans="1:35" x14ac:dyDescent="0.15">
      <c r="A509" s="30">
        <f>STOCK!C984</f>
        <v>0</v>
      </c>
      <c r="B509" s="30">
        <f>STOCK!D984</f>
        <v>0</v>
      </c>
      <c r="C509" s="30">
        <f>STOCK!E984</f>
        <v>0</v>
      </c>
      <c r="D509" s="30">
        <f>STOCK!F984</f>
        <v>0</v>
      </c>
      <c r="E509" s="30">
        <f>STOCK!G984</f>
        <v>0</v>
      </c>
      <c r="F509" s="30" t="e">
        <f>STOCK!#REF!</f>
        <v>#REF!</v>
      </c>
      <c r="G509" s="30">
        <f>STOCK!H984</f>
        <v>0</v>
      </c>
      <c r="H509" s="30" t="e">
        <f>STOCK!#REF!</f>
        <v>#REF!</v>
      </c>
      <c r="I509" s="30">
        <f>STOCK!I984</f>
        <v>0</v>
      </c>
      <c r="J509" s="30">
        <f>STOCK!J984</f>
        <v>0</v>
      </c>
      <c r="K509" s="30" t="e">
        <f>STOCK!#REF!</f>
        <v>#REF!</v>
      </c>
      <c r="L509" s="30">
        <f>STOCK!K984</f>
        <v>0</v>
      </c>
      <c r="U509" s="30">
        <v>1</v>
      </c>
      <c r="V509" s="30">
        <f>STOCK!O984</f>
        <v>0</v>
      </c>
      <c r="X509" s="30">
        <v>0</v>
      </c>
      <c r="Y509" s="30">
        <f t="shared" si="8"/>
        <v>0</v>
      </c>
      <c r="AG509" s="30">
        <f>STOCK!A984</f>
        <v>0</v>
      </c>
      <c r="AI509" s="30">
        <v>0</v>
      </c>
    </row>
    <row r="510" spans="1:35" x14ac:dyDescent="0.15">
      <c r="A510" s="30">
        <f>STOCK!C985</f>
        <v>0</v>
      </c>
      <c r="B510" s="30">
        <f>STOCK!D985</f>
        <v>0</v>
      </c>
      <c r="C510" s="30">
        <f>STOCK!E985</f>
        <v>0</v>
      </c>
      <c r="D510" s="30">
        <f>STOCK!F985</f>
        <v>0</v>
      </c>
      <c r="E510" s="30">
        <f>STOCK!G985</f>
        <v>0</v>
      </c>
      <c r="F510" s="30" t="e">
        <f>STOCK!#REF!</f>
        <v>#REF!</v>
      </c>
      <c r="G510" s="30">
        <f>STOCK!H985</f>
        <v>0</v>
      </c>
      <c r="H510" s="30" t="e">
        <f>STOCK!#REF!</f>
        <v>#REF!</v>
      </c>
      <c r="I510" s="30">
        <f>STOCK!I985</f>
        <v>0</v>
      </c>
      <c r="J510" s="30">
        <f>STOCK!J985</f>
        <v>0</v>
      </c>
      <c r="K510" s="30" t="e">
        <f>STOCK!#REF!</f>
        <v>#REF!</v>
      </c>
      <c r="L510" s="30">
        <f>STOCK!K985</f>
        <v>0</v>
      </c>
      <c r="U510" s="30">
        <v>1</v>
      </c>
      <c r="V510" s="30">
        <f>STOCK!O985</f>
        <v>0</v>
      </c>
      <c r="X510" s="30">
        <v>0</v>
      </c>
      <c r="Y510" s="30">
        <f t="shared" si="8"/>
        <v>0</v>
      </c>
      <c r="AG510" s="30">
        <f>STOCK!A985</f>
        <v>0</v>
      </c>
      <c r="AI510" s="30">
        <v>0</v>
      </c>
    </row>
    <row r="511" spans="1:35" x14ac:dyDescent="0.15">
      <c r="A511" s="30">
        <f>STOCK!C986</f>
        <v>0</v>
      </c>
      <c r="B511" s="30">
        <f>STOCK!D986</f>
        <v>0</v>
      </c>
      <c r="C511" s="30">
        <f>STOCK!E986</f>
        <v>0</v>
      </c>
      <c r="D511" s="30">
        <f>STOCK!F986</f>
        <v>0</v>
      </c>
      <c r="E511" s="30">
        <f>STOCK!G986</f>
        <v>0</v>
      </c>
      <c r="F511" s="30" t="e">
        <f>STOCK!#REF!</f>
        <v>#REF!</v>
      </c>
      <c r="G511" s="30">
        <f>STOCK!H986</f>
        <v>0</v>
      </c>
      <c r="H511" s="30" t="e">
        <f>STOCK!#REF!</f>
        <v>#REF!</v>
      </c>
      <c r="I511" s="30">
        <f>STOCK!I986</f>
        <v>0</v>
      </c>
      <c r="J511" s="30">
        <f>STOCK!J986</f>
        <v>0</v>
      </c>
      <c r="K511" s="30" t="e">
        <f>STOCK!#REF!</f>
        <v>#REF!</v>
      </c>
      <c r="L511" s="30">
        <f>STOCK!K986</f>
        <v>0</v>
      </c>
      <c r="U511" s="30">
        <v>1</v>
      </c>
      <c r="V511" s="30">
        <f>STOCK!O986</f>
        <v>0</v>
      </c>
      <c r="X511" s="30">
        <v>0</v>
      </c>
      <c r="Y511" s="30">
        <f t="shared" si="8"/>
        <v>0</v>
      </c>
      <c r="AG511" s="30">
        <f>STOCK!A986</f>
        <v>0</v>
      </c>
      <c r="AI511" s="30">
        <v>0</v>
      </c>
    </row>
    <row r="512" spans="1:35" x14ac:dyDescent="0.15">
      <c r="A512" s="30">
        <f>STOCK!C987</f>
        <v>0</v>
      </c>
      <c r="B512" s="30">
        <f>STOCK!D987</f>
        <v>0</v>
      </c>
      <c r="C512" s="30">
        <f>STOCK!E987</f>
        <v>0</v>
      </c>
      <c r="D512" s="30">
        <f>STOCK!F987</f>
        <v>0</v>
      </c>
      <c r="E512" s="30">
        <f>STOCK!G987</f>
        <v>0</v>
      </c>
      <c r="F512" s="30" t="e">
        <f>STOCK!#REF!</f>
        <v>#REF!</v>
      </c>
      <c r="G512" s="30">
        <f>STOCK!H987</f>
        <v>0</v>
      </c>
      <c r="H512" s="30" t="e">
        <f>STOCK!#REF!</f>
        <v>#REF!</v>
      </c>
      <c r="I512" s="30">
        <f>STOCK!I987</f>
        <v>0</v>
      </c>
      <c r="J512" s="30">
        <f>STOCK!J987</f>
        <v>0</v>
      </c>
      <c r="K512" s="30" t="e">
        <f>STOCK!#REF!</f>
        <v>#REF!</v>
      </c>
      <c r="L512" s="30">
        <f>STOCK!K987</f>
        <v>0</v>
      </c>
      <c r="U512" s="30">
        <v>1</v>
      </c>
      <c r="V512" s="30">
        <f>STOCK!O987</f>
        <v>0</v>
      </c>
      <c r="X512" s="30">
        <v>0</v>
      </c>
      <c r="Y512" s="30">
        <f t="shared" si="8"/>
        <v>0</v>
      </c>
      <c r="AG512" s="30">
        <f>STOCK!A987</f>
        <v>0</v>
      </c>
      <c r="AI512" s="30">
        <v>0</v>
      </c>
    </row>
    <row r="513" spans="1:35" x14ac:dyDescent="0.15">
      <c r="A513" s="30">
        <f>STOCK!C988</f>
        <v>0</v>
      </c>
      <c r="B513" s="30">
        <f>STOCK!D988</f>
        <v>0</v>
      </c>
      <c r="C513" s="30">
        <f>STOCK!E988</f>
        <v>0</v>
      </c>
      <c r="D513" s="30">
        <f>STOCK!F988</f>
        <v>0</v>
      </c>
      <c r="E513" s="30">
        <f>STOCK!G988</f>
        <v>0</v>
      </c>
      <c r="F513" s="30" t="e">
        <f>STOCK!#REF!</f>
        <v>#REF!</v>
      </c>
      <c r="G513" s="30">
        <f>STOCK!H988</f>
        <v>0</v>
      </c>
      <c r="H513" s="30" t="e">
        <f>STOCK!#REF!</f>
        <v>#REF!</v>
      </c>
      <c r="I513" s="30">
        <f>STOCK!I988</f>
        <v>0</v>
      </c>
      <c r="J513" s="30">
        <f>STOCK!J988</f>
        <v>0</v>
      </c>
      <c r="K513" s="30" t="e">
        <f>STOCK!#REF!</f>
        <v>#REF!</v>
      </c>
      <c r="L513" s="30">
        <f>STOCK!K988</f>
        <v>0</v>
      </c>
      <c r="U513" s="30">
        <v>1</v>
      </c>
      <c r="V513" s="30">
        <f>STOCK!O988</f>
        <v>0</v>
      </c>
      <c r="X513" s="30">
        <v>0</v>
      </c>
      <c r="Y513" s="30">
        <f t="shared" si="8"/>
        <v>0</v>
      </c>
      <c r="AG513" s="30">
        <f>STOCK!A988</f>
        <v>0</v>
      </c>
      <c r="AI513" s="30">
        <v>0</v>
      </c>
    </row>
    <row r="514" spans="1:35" x14ac:dyDescent="0.15">
      <c r="A514" s="30">
        <f>STOCK!C989</f>
        <v>0</v>
      </c>
      <c r="B514" s="30">
        <f>STOCK!D989</f>
        <v>0</v>
      </c>
      <c r="C514" s="30">
        <f>STOCK!E989</f>
        <v>0</v>
      </c>
      <c r="D514" s="30">
        <f>STOCK!F989</f>
        <v>0</v>
      </c>
      <c r="E514" s="30">
        <f>STOCK!G989</f>
        <v>0</v>
      </c>
      <c r="F514" s="30" t="e">
        <f>STOCK!#REF!</f>
        <v>#REF!</v>
      </c>
      <c r="G514" s="30">
        <f>STOCK!H989</f>
        <v>0</v>
      </c>
      <c r="H514" s="30" t="e">
        <f>STOCK!#REF!</f>
        <v>#REF!</v>
      </c>
      <c r="I514" s="30">
        <f>STOCK!I989</f>
        <v>0</v>
      </c>
      <c r="J514" s="30">
        <f>STOCK!J989</f>
        <v>0</v>
      </c>
      <c r="K514" s="30" t="e">
        <f>STOCK!#REF!</f>
        <v>#REF!</v>
      </c>
      <c r="L514" s="30">
        <f>STOCK!K989</f>
        <v>0</v>
      </c>
      <c r="U514" s="30">
        <v>1</v>
      </c>
      <c r="V514" s="30">
        <f>STOCK!O989</f>
        <v>0</v>
      </c>
      <c r="X514" s="30">
        <v>0</v>
      </c>
      <c r="Y514" s="30">
        <f t="shared" si="8"/>
        <v>0</v>
      </c>
      <c r="AG514" s="30">
        <f>STOCK!A989</f>
        <v>0</v>
      </c>
      <c r="AI514" s="30">
        <v>0</v>
      </c>
    </row>
    <row r="515" spans="1:35" x14ac:dyDescent="0.15">
      <c r="A515" s="30">
        <f>STOCK!C990</f>
        <v>0</v>
      </c>
      <c r="B515" s="30">
        <f>STOCK!D990</f>
        <v>0</v>
      </c>
      <c r="C515" s="30">
        <f>STOCK!E990</f>
        <v>0</v>
      </c>
      <c r="D515" s="30">
        <f>STOCK!F990</f>
        <v>0</v>
      </c>
      <c r="E515" s="30">
        <f>STOCK!G990</f>
        <v>0</v>
      </c>
      <c r="F515" s="30" t="e">
        <f>STOCK!#REF!</f>
        <v>#REF!</v>
      </c>
      <c r="G515" s="30">
        <f>STOCK!H990</f>
        <v>0</v>
      </c>
      <c r="H515" s="30" t="e">
        <f>STOCK!#REF!</f>
        <v>#REF!</v>
      </c>
      <c r="I515" s="30">
        <f>STOCK!I990</f>
        <v>0</v>
      </c>
      <c r="J515" s="30">
        <f>STOCK!J990</f>
        <v>0</v>
      </c>
      <c r="K515" s="30" t="e">
        <f>STOCK!#REF!</f>
        <v>#REF!</v>
      </c>
      <c r="L515" s="30">
        <f>STOCK!K990</f>
        <v>0</v>
      </c>
      <c r="U515" s="30">
        <v>1</v>
      </c>
      <c r="V515" s="30">
        <f>STOCK!O990</f>
        <v>0</v>
      </c>
      <c r="X515" s="30">
        <v>0</v>
      </c>
      <c r="Y515" s="30">
        <f t="shared" si="8"/>
        <v>0</v>
      </c>
      <c r="AG515" s="30">
        <f>STOCK!A990</f>
        <v>0</v>
      </c>
      <c r="AI515" s="30">
        <v>0</v>
      </c>
    </row>
    <row r="516" spans="1:35" x14ac:dyDescent="0.15">
      <c r="A516" s="30">
        <f>STOCK!C991</f>
        <v>0</v>
      </c>
      <c r="B516" s="30">
        <f>STOCK!D991</f>
        <v>0</v>
      </c>
      <c r="C516" s="30">
        <f>STOCK!E991</f>
        <v>0</v>
      </c>
      <c r="D516" s="30">
        <f>STOCK!F991</f>
        <v>0</v>
      </c>
      <c r="E516" s="30">
        <f>STOCK!G991</f>
        <v>0</v>
      </c>
      <c r="F516" s="30" t="e">
        <f>STOCK!#REF!</f>
        <v>#REF!</v>
      </c>
      <c r="G516" s="30">
        <f>STOCK!H991</f>
        <v>0</v>
      </c>
      <c r="H516" s="30" t="e">
        <f>STOCK!#REF!</f>
        <v>#REF!</v>
      </c>
      <c r="I516" s="30">
        <f>STOCK!I991</f>
        <v>0</v>
      </c>
      <c r="J516" s="30">
        <f>STOCK!J991</f>
        <v>0</v>
      </c>
      <c r="K516" s="30" t="e">
        <f>STOCK!#REF!</f>
        <v>#REF!</v>
      </c>
      <c r="L516" s="30">
        <f>STOCK!K991</f>
        <v>0</v>
      </c>
      <c r="U516" s="30">
        <v>1</v>
      </c>
      <c r="V516" s="30">
        <f>STOCK!O991</f>
        <v>0</v>
      </c>
      <c r="X516" s="30">
        <v>0</v>
      </c>
      <c r="Y516" s="30">
        <f t="shared" si="8"/>
        <v>0</v>
      </c>
      <c r="AG516" s="30">
        <f>STOCK!A991</f>
        <v>0</v>
      </c>
      <c r="AI516" s="30">
        <v>0</v>
      </c>
    </row>
    <row r="517" spans="1:35" x14ac:dyDescent="0.15">
      <c r="A517" s="30">
        <f>STOCK!C992</f>
        <v>0</v>
      </c>
      <c r="B517" s="30">
        <f>STOCK!D992</f>
        <v>0</v>
      </c>
      <c r="C517" s="30">
        <f>STOCK!E992</f>
        <v>0</v>
      </c>
      <c r="D517" s="30">
        <f>STOCK!F992</f>
        <v>0</v>
      </c>
      <c r="E517" s="30">
        <f>STOCK!G992</f>
        <v>0</v>
      </c>
      <c r="F517" s="30" t="e">
        <f>STOCK!#REF!</f>
        <v>#REF!</v>
      </c>
      <c r="G517" s="30">
        <f>STOCK!H992</f>
        <v>0</v>
      </c>
      <c r="H517" s="30" t="e">
        <f>STOCK!#REF!</f>
        <v>#REF!</v>
      </c>
      <c r="I517" s="30">
        <f>STOCK!I992</f>
        <v>0</v>
      </c>
      <c r="J517" s="30">
        <f>STOCK!J992</f>
        <v>0</v>
      </c>
      <c r="K517" s="30" t="e">
        <f>STOCK!#REF!</f>
        <v>#REF!</v>
      </c>
      <c r="L517" s="30">
        <f>STOCK!K992</f>
        <v>0</v>
      </c>
      <c r="U517" s="30">
        <v>1</v>
      </c>
      <c r="V517" s="30">
        <f>STOCK!O992</f>
        <v>0</v>
      </c>
      <c r="X517" s="30">
        <v>0</v>
      </c>
      <c r="Y517" s="30">
        <f t="shared" si="8"/>
        <v>0</v>
      </c>
      <c r="AG517" s="30">
        <f>STOCK!A992</f>
        <v>0</v>
      </c>
      <c r="AI517" s="30">
        <v>0</v>
      </c>
    </row>
    <row r="518" spans="1:35" x14ac:dyDescent="0.15">
      <c r="A518" s="30">
        <f>STOCK!C993</f>
        <v>0</v>
      </c>
      <c r="B518" s="30">
        <f>STOCK!D993</f>
        <v>0</v>
      </c>
      <c r="C518" s="30">
        <f>STOCK!E993</f>
        <v>0</v>
      </c>
      <c r="D518" s="30">
        <f>STOCK!F993</f>
        <v>0</v>
      </c>
      <c r="E518" s="30">
        <f>STOCK!G993</f>
        <v>0</v>
      </c>
      <c r="F518" s="30" t="e">
        <f>STOCK!#REF!</f>
        <v>#REF!</v>
      </c>
      <c r="G518" s="30">
        <f>STOCK!H993</f>
        <v>0</v>
      </c>
      <c r="H518" s="30" t="e">
        <f>STOCK!#REF!</f>
        <v>#REF!</v>
      </c>
      <c r="I518" s="30">
        <f>STOCK!I993</f>
        <v>0</v>
      </c>
      <c r="J518" s="30">
        <f>STOCK!J993</f>
        <v>0</v>
      </c>
      <c r="K518" s="30" t="e">
        <f>STOCK!#REF!</f>
        <v>#REF!</v>
      </c>
      <c r="L518" s="30">
        <f>STOCK!K993</f>
        <v>0</v>
      </c>
      <c r="U518" s="30">
        <v>1</v>
      </c>
      <c r="V518" s="30">
        <f>STOCK!O993</f>
        <v>0</v>
      </c>
      <c r="X518" s="30">
        <v>0</v>
      </c>
      <c r="Y518" s="30">
        <f t="shared" ref="Y518:Y581" si="9">IF(V518&gt;0,1,0)</f>
        <v>0</v>
      </c>
      <c r="AG518" s="30">
        <f>STOCK!A993</f>
        <v>0</v>
      </c>
      <c r="AI518" s="30">
        <v>0</v>
      </c>
    </row>
    <row r="519" spans="1:35" x14ac:dyDescent="0.15">
      <c r="A519" s="30">
        <f>STOCK!C994</f>
        <v>0</v>
      </c>
      <c r="B519" s="30">
        <f>STOCK!D994</f>
        <v>0</v>
      </c>
      <c r="C519" s="30">
        <f>STOCK!E994</f>
        <v>0</v>
      </c>
      <c r="D519" s="30">
        <f>STOCK!F994</f>
        <v>0</v>
      </c>
      <c r="E519" s="30">
        <f>STOCK!G994</f>
        <v>0</v>
      </c>
      <c r="F519" s="30" t="e">
        <f>STOCK!#REF!</f>
        <v>#REF!</v>
      </c>
      <c r="G519" s="30">
        <f>STOCK!H994</f>
        <v>0</v>
      </c>
      <c r="H519" s="30" t="e">
        <f>STOCK!#REF!</f>
        <v>#REF!</v>
      </c>
      <c r="I519" s="30">
        <f>STOCK!I994</f>
        <v>0</v>
      </c>
      <c r="J519" s="30">
        <f>STOCK!J994</f>
        <v>0</v>
      </c>
      <c r="K519" s="30" t="e">
        <f>STOCK!#REF!</f>
        <v>#REF!</v>
      </c>
      <c r="L519" s="30">
        <f>STOCK!K994</f>
        <v>0</v>
      </c>
      <c r="U519" s="30">
        <v>1</v>
      </c>
      <c r="V519" s="30">
        <f>STOCK!O994</f>
        <v>0</v>
      </c>
      <c r="X519" s="30">
        <v>0</v>
      </c>
      <c r="Y519" s="30">
        <f t="shared" si="9"/>
        <v>0</v>
      </c>
      <c r="AG519" s="30">
        <f>STOCK!A994</f>
        <v>0</v>
      </c>
      <c r="AI519" s="30">
        <v>0</v>
      </c>
    </row>
    <row r="520" spans="1:35" x14ac:dyDescent="0.15">
      <c r="A520" s="30">
        <f>STOCK!C995</f>
        <v>0</v>
      </c>
      <c r="B520" s="30">
        <f>STOCK!D995</f>
        <v>0</v>
      </c>
      <c r="C520" s="30">
        <f>STOCK!E995</f>
        <v>0</v>
      </c>
      <c r="D520" s="30">
        <f>STOCK!F995</f>
        <v>0</v>
      </c>
      <c r="E520" s="30">
        <f>STOCK!G995</f>
        <v>0</v>
      </c>
      <c r="F520" s="30" t="e">
        <f>STOCK!#REF!</f>
        <v>#REF!</v>
      </c>
      <c r="G520" s="30">
        <f>STOCK!H995</f>
        <v>0</v>
      </c>
      <c r="H520" s="30" t="e">
        <f>STOCK!#REF!</f>
        <v>#REF!</v>
      </c>
      <c r="I520" s="30">
        <f>STOCK!I995</f>
        <v>0</v>
      </c>
      <c r="J520" s="30">
        <f>STOCK!J995</f>
        <v>0</v>
      </c>
      <c r="K520" s="30" t="e">
        <f>STOCK!#REF!</f>
        <v>#REF!</v>
      </c>
      <c r="L520" s="30">
        <f>STOCK!K995</f>
        <v>0</v>
      </c>
      <c r="U520" s="30">
        <v>1</v>
      </c>
      <c r="V520" s="30">
        <f>STOCK!O995</f>
        <v>0</v>
      </c>
      <c r="X520" s="30">
        <v>0</v>
      </c>
      <c r="Y520" s="30">
        <f t="shared" si="9"/>
        <v>0</v>
      </c>
      <c r="AG520" s="30">
        <f>STOCK!A995</f>
        <v>0</v>
      </c>
      <c r="AI520" s="30">
        <v>0</v>
      </c>
    </row>
    <row r="521" spans="1:35" x14ac:dyDescent="0.15">
      <c r="A521" s="30">
        <f>STOCK!C996</f>
        <v>0</v>
      </c>
      <c r="B521" s="30">
        <f>STOCK!D996</f>
        <v>0</v>
      </c>
      <c r="C521" s="30">
        <f>STOCK!E996</f>
        <v>0</v>
      </c>
      <c r="D521" s="30">
        <f>STOCK!F996</f>
        <v>0</v>
      </c>
      <c r="E521" s="30">
        <f>STOCK!G996</f>
        <v>0</v>
      </c>
      <c r="F521" s="30" t="e">
        <f>STOCK!#REF!</f>
        <v>#REF!</v>
      </c>
      <c r="G521" s="30">
        <f>STOCK!H996</f>
        <v>0</v>
      </c>
      <c r="H521" s="30" t="e">
        <f>STOCK!#REF!</f>
        <v>#REF!</v>
      </c>
      <c r="I521" s="30">
        <f>STOCK!I996</f>
        <v>0</v>
      </c>
      <c r="J521" s="30">
        <f>STOCK!J996</f>
        <v>0</v>
      </c>
      <c r="K521" s="30" t="e">
        <f>STOCK!#REF!</f>
        <v>#REF!</v>
      </c>
      <c r="L521" s="30">
        <f>STOCK!K996</f>
        <v>0</v>
      </c>
      <c r="U521" s="30">
        <v>1</v>
      </c>
      <c r="V521" s="30">
        <f>STOCK!O996</f>
        <v>0</v>
      </c>
      <c r="X521" s="30">
        <v>0</v>
      </c>
      <c r="Y521" s="30">
        <f t="shared" si="9"/>
        <v>0</v>
      </c>
      <c r="AG521" s="30">
        <f>STOCK!A996</f>
        <v>0</v>
      </c>
      <c r="AI521" s="30">
        <v>0</v>
      </c>
    </row>
    <row r="522" spans="1:35" x14ac:dyDescent="0.15">
      <c r="A522" s="30">
        <f>STOCK!C997</f>
        <v>0</v>
      </c>
      <c r="B522" s="30">
        <f>STOCK!D997</f>
        <v>0</v>
      </c>
      <c r="C522" s="30">
        <f>STOCK!E997</f>
        <v>0</v>
      </c>
      <c r="D522" s="30">
        <f>STOCK!F997</f>
        <v>0</v>
      </c>
      <c r="E522" s="30">
        <f>STOCK!G997</f>
        <v>0</v>
      </c>
      <c r="F522" s="30" t="e">
        <f>STOCK!#REF!</f>
        <v>#REF!</v>
      </c>
      <c r="G522" s="30">
        <f>STOCK!H997</f>
        <v>0</v>
      </c>
      <c r="H522" s="30" t="e">
        <f>STOCK!#REF!</f>
        <v>#REF!</v>
      </c>
      <c r="I522" s="30">
        <f>STOCK!I997</f>
        <v>0</v>
      </c>
      <c r="J522" s="30">
        <f>STOCK!J997</f>
        <v>0</v>
      </c>
      <c r="K522" s="30" t="e">
        <f>STOCK!#REF!</f>
        <v>#REF!</v>
      </c>
      <c r="L522" s="30">
        <f>STOCK!K997</f>
        <v>0</v>
      </c>
      <c r="U522" s="30">
        <v>1</v>
      </c>
      <c r="V522" s="30">
        <f>STOCK!O997</f>
        <v>0</v>
      </c>
      <c r="X522" s="30">
        <v>0</v>
      </c>
      <c r="Y522" s="30">
        <f t="shared" si="9"/>
        <v>0</v>
      </c>
      <c r="AG522" s="30">
        <f>STOCK!A997</f>
        <v>0</v>
      </c>
      <c r="AI522" s="30">
        <v>0</v>
      </c>
    </row>
    <row r="523" spans="1:35" x14ac:dyDescent="0.15">
      <c r="A523" s="30">
        <f>STOCK!C998</f>
        <v>0</v>
      </c>
      <c r="B523" s="30">
        <f>STOCK!D998</f>
        <v>0</v>
      </c>
      <c r="C523" s="30">
        <f>STOCK!E998</f>
        <v>0</v>
      </c>
      <c r="D523" s="30">
        <f>STOCK!F998</f>
        <v>0</v>
      </c>
      <c r="E523" s="30">
        <f>STOCK!G998</f>
        <v>0</v>
      </c>
      <c r="F523" s="30" t="e">
        <f>STOCK!#REF!</f>
        <v>#REF!</v>
      </c>
      <c r="G523" s="30">
        <f>STOCK!H998</f>
        <v>0</v>
      </c>
      <c r="H523" s="30" t="e">
        <f>STOCK!#REF!</f>
        <v>#REF!</v>
      </c>
      <c r="I523" s="30">
        <f>STOCK!I998</f>
        <v>0</v>
      </c>
      <c r="J523" s="30">
        <f>STOCK!J998</f>
        <v>0</v>
      </c>
      <c r="K523" s="30" t="e">
        <f>STOCK!#REF!</f>
        <v>#REF!</v>
      </c>
      <c r="L523" s="30">
        <f>STOCK!K998</f>
        <v>0</v>
      </c>
      <c r="U523" s="30">
        <v>1</v>
      </c>
      <c r="V523" s="30">
        <f>STOCK!O998</f>
        <v>0</v>
      </c>
      <c r="X523" s="30">
        <v>0</v>
      </c>
      <c r="Y523" s="30">
        <f t="shared" si="9"/>
        <v>0</v>
      </c>
      <c r="AG523" s="30">
        <f>STOCK!A998</f>
        <v>0</v>
      </c>
      <c r="AI523" s="30">
        <v>0</v>
      </c>
    </row>
    <row r="524" spans="1:35" x14ac:dyDescent="0.15">
      <c r="A524" s="30">
        <f>STOCK!C999</f>
        <v>0</v>
      </c>
      <c r="B524" s="30">
        <f>STOCK!D999</f>
        <v>0</v>
      </c>
      <c r="C524" s="30">
        <f>STOCK!E999</f>
        <v>0</v>
      </c>
      <c r="D524" s="30">
        <f>STOCK!F999</f>
        <v>0</v>
      </c>
      <c r="E524" s="30">
        <f>STOCK!G999</f>
        <v>0</v>
      </c>
      <c r="F524" s="30" t="e">
        <f>STOCK!#REF!</f>
        <v>#REF!</v>
      </c>
      <c r="G524" s="30">
        <f>STOCK!H999</f>
        <v>0</v>
      </c>
      <c r="H524" s="30" t="e">
        <f>STOCK!#REF!</f>
        <v>#REF!</v>
      </c>
      <c r="I524" s="30">
        <f>STOCK!I999</f>
        <v>0</v>
      </c>
      <c r="J524" s="30">
        <f>STOCK!J999</f>
        <v>0</v>
      </c>
      <c r="K524" s="30" t="e">
        <f>STOCK!#REF!</f>
        <v>#REF!</v>
      </c>
      <c r="L524" s="30">
        <f>STOCK!K999</f>
        <v>0</v>
      </c>
      <c r="U524" s="30">
        <v>1</v>
      </c>
      <c r="V524" s="30">
        <f>STOCK!O999</f>
        <v>0</v>
      </c>
      <c r="X524" s="30">
        <v>0</v>
      </c>
      <c r="Y524" s="30">
        <f t="shared" si="9"/>
        <v>0</v>
      </c>
      <c r="AG524" s="30">
        <f>STOCK!A999</f>
        <v>0</v>
      </c>
      <c r="AI524" s="30">
        <v>0</v>
      </c>
    </row>
    <row r="525" spans="1:35" x14ac:dyDescent="0.15">
      <c r="A525" s="30">
        <f>STOCK!C1000</f>
        <v>0</v>
      </c>
      <c r="B525" s="30">
        <f>STOCK!D1000</f>
        <v>0</v>
      </c>
      <c r="C525" s="30">
        <f>STOCK!E1000</f>
        <v>0</v>
      </c>
      <c r="D525" s="30">
        <f>STOCK!F1000</f>
        <v>0</v>
      </c>
      <c r="E525" s="30">
        <f>STOCK!G1000</f>
        <v>0</v>
      </c>
      <c r="F525" s="30" t="e">
        <f>STOCK!#REF!</f>
        <v>#REF!</v>
      </c>
      <c r="G525" s="30">
        <f>STOCK!H1000</f>
        <v>0</v>
      </c>
      <c r="H525" s="30" t="e">
        <f>STOCK!#REF!</f>
        <v>#REF!</v>
      </c>
      <c r="I525" s="30">
        <f>STOCK!I1000</f>
        <v>0</v>
      </c>
      <c r="J525" s="30">
        <f>STOCK!J1000</f>
        <v>0</v>
      </c>
      <c r="K525" s="30" t="e">
        <f>STOCK!#REF!</f>
        <v>#REF!</v>
      </c>
      <c r="L525" s="30">
        <f>STOCK!K1000</f>
        <v>0</v>
      </c>
      <c r="U525" s="30">
        <v>1</v>
      </c>
      <c r="V525" s="30">
        <f>STOCK!O1000</f>
        <v>0</v>
      </c>
      <c r="X525" s="30">
        <v>0</v>
      </c>
      <c r="Y525" s="30">
        <f t="shared" si="9"/>
        <v>0</v>
      </c>
      <c r="AG525" s="30">
        <f>STOCK!A1000</f>
        <v>0</v>
      </c>
      <c r="AI525" s="30">
        <v>0</v>
      </c>
    </row>
    <row r="526" spans="1:35" x14ac:dyDescent="0.15">
      <c r="A526" s="30">
        <f>STOCK!C1001</f>
        <v>0</v>
      </c>
      <c r="B526" s="30">
        <f>STOCK!D1001</f>
        <v>0</v>
      </c>
      <c r="C526" s="30">
        <f>STOCK!E1001</f>
        <v>0</v>
      </c>
      <c r="D526" s="30">
        <f>STOCK!F1001</f>
        <v>0</v>
      </c>
      <c r="E526" s="30">
        <f>STOCK!G1001</f>
        <v>0</v>
      </c>
      <c r="F526" s="30" t="e">
        <f>STOCK!#REF!</f>
        <v>#REF!</v>
      </c>
      <c r="G526" s="30">
        <f>STOCK!H1001</f>
        <v>0</v>
      </c>
      <c r="H526" s="30" t="e">
        <f>STOCK!#REF!</f>
        <v>#REF!</v>
      </c>
      <c r="I526" s="30">
        <f>STOCK!I1001</f>
        <v>0</v>
      </c>
      <c r="J526" s="30">
        <f>STOCK!J1001</f>
        <v>0</v>
      </c>
      <c r="K526" s="30" t="e">
        <f>STOCK!#REF!</f>
        <v>#REF!</v>
      </c>
      <c r="L526" s="30">
        <f>STOCK!K1001</f>
        <v>0</v>
      </c>
      <c r="U526" s="30">
        <v>1</v>
      </c>
      <c r="V526" s="30">
        <f>STOCK!O1001</f>
        <v>0</v>
      </c>
      <c r="X526" s="30">
        <v>0</v>
      </c>
      <c r="Y526" s="30">
        <f t="shared" si="9"/>
        <v>0</v>
      </c>
      <c r="AG526" s="30">
        <f>STOCK!A1001</f>
        <v>0</v>
      </c>
      <c r="AI526" s="30">
        <v>0</v>
      </c>
    </row>
    <row r="527" spans="1:35" x14ac:dyDescent="0.15">
      <c r="A527" s="30">
        <f>STOCK!C1002</f>
        <v>0</v>
      </c>
      <c r="B527" s="30">
        <f>STOCK!D1002</f>
        <v>0</v>
      </c>
      <c r="C527" s="30">
        <f>STOCK!E1002</f>
        <v>0</v>
      </c>
      <c r="D527" s="30">
        <f>STOCK!F1002</f>
        <v>0</v>
      </c>
      <c r="E527" s="30">
        <f>STOCK!G1002</f>
        <v>0</v>
      </c>
      <c r="F527" s="30" t="e">
        <f>STOCK!#REF!</f>
        <v>#REF!</v>
      </c>
      <c r="G527" s="30">
        <f>STOCK!H1002</f>
        <v>0</v>
      </c>
      <c r="H527" s="30" t="e">
        <f>STOCK!#REF!</f>
        <v>#REF!</v>
      </c>
      <c r="I527" s="30">
        <f>STOCK!I1002</f>
        <v>0</v>
      </c>
      <c r="J527" s="30">
        <f>STOCK!J1002</f>
        <v>0</v>
      </c>
      <c r="K527" s="30" t="e">
        <f>STOCK!#REF!</f>
        <v>#REF!</v>
      </c>
      <c r="L527" s="30">
        <f>STOCK!K1002</f>
        <v>0</v>
      </c>
      <c r="U527" s="30">
        <v>1</v>
      </c>
      <c r="V527" s="30">
        <f>STOCK!O1002</f>
        <v>0</v>
      </c>
      <c r="X527" s="30">
        <v>0</v>
      </c>
      <c r="Y527" s="30">
        <f t="shared" si="9"/>
        <v>0</v>
      </c>
      <c r="AG527" s="30">
        <f>STOCK!A1002</f>
        <v>0</v>
      </c>
      <c r="AI527" s="30">
        <v>0</v>
      </c>
    </row>
    <row r="528" spans="1:35" x14ac:dyDescent="0.15">
      <c r="A528" s="30">
        <f>STOCK!C1003</f>
        <v>0</v>
      </c>
      <c r="B528" s="30">
        <f>STOCK!D1003</f>
        <v>0</v>
      </c>
      <c r="C528" s="30">
        <f>STOCK!E1003</f>
        <v>0</v>
      </c>
      <c r="D528" s="30">
        <f>STOCK!F1003</f>
        <v>0</v>
      </c>
      <c r="E528" s="30">
        <f>STOCK!G1003</f>
        <v>0</v>
      </c>
      <c r="F528" s="30" t="e">
        <f>STOCK!#REF!</f>
        <v>#REF!</v>
      </c>
      <c r="G528" s="30">
        <f>STOCK!H1003</f>
        <v>0</v>
      </c>
      <c r="H528" s="30" t="e">
        <f>STOCK!#REF!</f>
        <v>#REF!</v>
      </c>
      <c r="I528" s="30">
        <f>STOCK!I1003</f>
        <v>0</v>
      </c>
      <c r="J528" s="30">
        <f>STOCK!J1003</f>
        <v>0</v>
      </c>
      <c r="K528" s="30" t="e">
        <f>STOCK!#REF!</f>
        <v>#REF!</v>
      </c>
      <c r="L528" s="30">
        <f>STOCK!K1003</f>
        <v>0</v>
      </c>
      <c r="U528" s="30">
        <v>1</v>
      </c>
      <c r="V528" s="30">
        <f>STOCK!O1003</f>
        <v>0</v>
      </c>
      <c r="X528" s="30">
        <v>0</v>
      </c>
      <c r="Y528" s="30">
        <f t="shared" si="9"/>
        <v>0</v>
      </c>
      <c r="AG528" s="30">
        <f>STOCK!A1003</f>
        <v>0</v>
      </c>
      <c r="AI528" s="30">
        <v>0</v>
      </c>
    </row>
    <row r="529" spans="1:35" x14ac:dyDescent="0.15">
      <c r="A529" s="30">
        <f>STOCK!C1004</f>
        <v>0</v>
      </c>
      <c r="B529" s="30">
        <f>STOCK!D1004</f>
        <v>0</v>
      </c>
      <c r="C529" s="30">
        <f>STOCK!E1004</f>
        <v>0</v>
      </c>
      <c r="D529" s="30">
        <f>STOCK!F1004</f>
        <v>0</v>
      </c>
      <c r="E529" s="30">
        <f>STOCK!G1004</f>
        <v>0</v>
      </c>
      <c r="F529" s="30" t="e">
        <f>STOCK!#REF!</f>
        <v>#REF!</v>
      </c>
      <c r="G529" s="30">
        <f>STOCK!H1004</f>
        <v>0</v>
      </c>
      <c r="H529" s="30" t="e">
        <f>STOCK!#REF!</f>
        <v>#REF!</v>
      </c>
      <c r="I529" s="30">
        <f>STOCK!I1004</f>
        <v>0</v>
      </c>
      <c r="J529" s="30">
        <f>STOCK!J1004</f>
        <v>0</v>
      </c>
      <c r="K529" s="30" t="e">
        <f>STOCK!#REF!</f>
        <v>#REF!</v>
      </c>
      <c r="L529" s="30">
        <f>STOCK!K1004</f>
        <v>0</v>
      </c>
      <c r="U529" s="30">
        <v>1</v>
      </c>
      <c r="V529" s="30">
        <f>STOCK!O1004</f>
        <v>0</v>
      </c>
      <c r="X529" s="30">
        <v>0</v>
      </c>
      <c r="Y529" s="30">
        <f t="shared" si="9"/>
        <v>0</v>
      </c>
      <c r="AG529" s="30">
        <f>STOCK!A1004</f>
        <v>0</v>
      </c>
      <c r="AI529" s="30">
        <v>0</v>
      </c>
    </row>
    <row r="530" spans="1:35" x14ac:dyDescent="0.15">
      <c r="A530" s="30">
        <f>STOCK!C1005</f>
        <v>0</v>
      </c>
      <c r="B530" s="30">
        <f>STOCK!D1005</f>
        <v>0</v>
      </c>
      <c r="C530" s="30">
        <f>STOCK!E1005</f>
        <v>0</v>
      </c>
      <c r="D530" s="30">
        <f>STOCK!F1005</f>
        <v>0</v>
      </c>
      <c r="E530" s="30">
        <f>STOCK!G1005</f>
        <v>0</v>
      </c>
      <c r="F530" s="30" t="e">
        <f>STOCK!#REF!</f>
        <v>#REF!</v>
      </c>
      <c r="G530" s="30">
        <f>STOCK!H1005</f>
        <v>0</v>
      </c>
      <c r="H530" s="30" t="e">
        <f>STOCK!#REF!</f>
        <v>#REF!</v>
      </c>
      <c r="I530" s="30">
        <f>STOCK!I1005</f>
        <v>0</v>
      </c>
      <c r="J530" s="30">
        <f>STOCK!J1005</f>
        <v>0</v>
      </c>
      <c r="K530" s="30" t="e">
        <f>STOCK!#REF!</f>
        <v>#REF!</v>
      </c>
      <c r="L530" s="30">
        <f>STOCK!K1005</f>
        <v>0</v>
      </c>
      <c r="U530" s="30">
        <v>1</v>
      </c>
      <c r="V530" s="30">
        <f>STOCK!O1005</f>
        <v>0</v>
      </c>
      <c r="X530" s="30">
        <v>0</v>
      </c>
      <c r="Y530" s="30">
        <f t="shared" si="9"/>
        <v>0</v>
      </c>
      <c r="AG530" s="30">
        <f>STOCK!A1005</f>
        <v>0</v>
      </c>
      <c r="AI530" s="30">
        <v>0</v>
      </c>
    </row>
    <row r="531" spans="1:35" x14ac:dyDescent="0.15">
      <c r="A531" s="30">
        <f>STOCK!C1006</f>
        <v>0</v>
      </c>
      <c r="B531" s="30">
        <f>STOCK!D1006</f>
        <v>0</v>
      </c>
      <c r="C531" s="30">
        <f>STOCK!E1006</f>
        <v>0</v>
      </c>
      <c r="D531" s="30">
        <f>STOCK!F1006</f>
        <v>0</v>
      </c>
      <c r="E531" s="30">
        <f>STOCK!G1006</f>
        <v>0</v>
      </c>
      <c r="F531" s="30" t="e">
        <f>STOCK!#REF!</f>
        <v>#REF!</v>
      </c>
      <c r="G531" s="30">
        <f>STOCK!H1006</f>
        <v>0</v>
      </c>
      <c r="H531" s="30" t="e">
        <f>STOCK!#REF!</f>
        <v>#REF!</v>
      </c>
      <c r="I531" s="30">
        <f>STOCK!I1006</f>
        <v>0</v>
      </c>
      <c r="J531" s="30">
        <f>STOCK!J1006</f>
        <v>0</v>
      </c>
      <c r="K531" s="30" t="e">
        <f>STOCK!#REF!</f>
        <v>#REF!</v>
      </c>
      <c r="L531" s="30">
        <f>STOCK!K1006</f>
        <v>0</v>
      </c>
      <c r="U531" s="30">
        <v>1</v>
      </c>
      <c r="V531" s="30">
        <f>STOCK!O1006</f>
        <v>0</v>
      </c>
      <c r="X531" s="30">
        <v>0</v>
      </c>
      <c r="Y531" s="30">
        <f t="shared" si="9"/>
        <v>0</v>
      </c>
      <c r="AG531" s="30">
        <f>STOCK!A1006</f>
        <v>0</v>
      </c>
      <c r="AI531" s="30">
        <v>0</v>
      </c>
    </row>
    <row r="532" spans="1:35" x14ac:dyDescent="0.15">
      <c r="A532" s="30">
        <f>STOCK!C1007</f>
        <v>0</v>
      </c>
      <c r="B532" s="30">
        <f>STOCK!D1007</f>
        <v>0</v>
      </c>
      <c r="C532" s="30">
        <f>STOCK!E1007</f>
        <v>0</v>
      </c>
      <c r="D532" s="30">
        <f>STOCK!F1007</f>
        <v>0</v>
      </c>
      <c r="E532" s="30">
        <f>STOCK!G1007</f>
        <v>0</v>
      </c>
      <c r="F532" s="30" t="e">
        <f>STOCK!#REF!</f>
        <v>#REF!</v>
      </c>
      <c r="G532" s="30">
        <f>STOCK!H1007</f>
        <v>0</v>
      </c>
      <c r="H532" s="30" t="e">
        <f>STOCK!#REF!</f>
        <v>#REF!</v>
      </c>
      <c r="I532" s="30">
        <f>STOCK!I1007</f>
        <v>0</v>
      </c>
      <c r="J532" s="30">
        <f>STOCK!J1007</f>
        <v>0</v>
      </c>
      <c r="K532" s="30" t="e">
        <f>STOCK!#REF!</f>
        <v>#REF!</v>
      </c>
      <c r="L532" s="30">
        <f>STOCK!K1007</f>
        <v>0</v>
      </c>
      <c r="U532" s="30">
        <v>1</v>
      </c>
      <c r="V532" s="30">
        <f>STOCK!O1007</f>
        <v>0</v>
      </c>
      <c r="X532" s="30">
        <v>0</v>
      </c>
      <c r="Y532" s="30">
        <f t="shared" si="9"/>
        <v>0</v>
      </c>
      <c r="AG532" s="30">
        <f>STOCK!A1007</f>
        <v>0</v>
      </c>
      <c r="AI532" s="30">
        <v>0</v>
      </c>
    </row>
    <row r="533" spans="1:35" x14ac:dyDescent="0.15">
      <c r="A533" s="30">
        <f>STOCK!C1008</f>
        <v>0</v>
      </c>
      <c r="B533" s="30">
        <f>STOCK!D1008</f>
        <v>0</v>
      </c>
      <c r="C533" s="30">
        <f>STOCK!E1008</f>
        <v>0</v>
      </c>
      <c r="D533" s="30">
        <f>STOCK!F1008</f>
        <v>0</v>
      </c>
      <c r="E533" s="30">
        <f>STOCK!G1008</f>
        <v>0</v>
      </c>
      <c r="F533" s="30" t="e">
        <f>STOCK!#REF!</f>
        <v>#REF!</v>
      </c>
      <c r="G533" s="30">
        <f>STOCK!H1008</f>
        <v>0</v>
      </c>
      <c r="H533" s="30" t="e">
        <f>STOCK!#REF!</f>
        <v>#REF!</v>
      </c>
      <c r="I533" s="30">
        <f>STOCK!I1008</f>
        <v>0</v>
      </c>
      <c r="J533" s="30">
        <f>STOCK!J1008</f>
        <v>0</v>
      </c>
      <c r="K533" s="30" t="e">
        <f>STOCK!#REF!</f>
        <v>#REF!</v>
      </c>
      <c r="L533" s="30">
        <f>STOCK!K1008</f>
        <v>0</v>
      </c>
      <c r="U533" s="30">
        <v>1</v>
      </c>
      <c r="V533" s="30">
        <f>STOCK!O1008</f>
        <v>0</v>
      </c>
      <c r="X533" s="30">
        <v>0</v>
      </c>
      <c r="Y533" s="30">
        <f t="shared" si="9"/>
        <v>0</v>
      </c>
      <c r="AG533" s="30">
        <f>STOCK!A1008</f>
        <v>0</v>
      </c>
      <c r="AI533" s="30">
        <v>0</v>
      </c>
    </row>
    <row r="534" spans="1:35" x14ac:dyDescent="0.15">
      <c r="A534" s="30">
        <f>STOCK!C1009</f>
        <v>0</v>
      </c>
      <c r="B534" s="30">
        <f>STOCK!D1009</f>
        <v>0</v>
      </c>
      <c r="C534" s="30">
        <f>STOCK!E1009</f>
        <v>0</v>
      </c>
      <c r="D534" s="30">
        <f>STOCK!F1009</f>
        <v>0</v>
      </c>
      <c r="E534" s="30">
        <f>STOCK!G1009</f>
        <v>0</v>
      </c>
      <c r="F534" s="30" t="e">
        <f>STOCK!#REF!</f>
        <v>#REF!</v>
      </c>
      <c r="G534" s="30">
        <f>STOCK!H1009</f>
        <v>0</v>
      </c>
      <c r="H534" s="30" t="e">
        <f>STOCK!#REF!</f>
        <v>#REF!</v>
      </c>
      <c r="I534" s="30">
        <f>STOCK!I1009</f>
        <v>0</v>
      </c>
      <c r="J534" s="30">
        <f>STOCK!J1009</f>
        <v>0</v>
      </c>
      <c r="K534" s="30" t="e">
        <f>STOCK!#REF!</f>
        <v>#REF!</v>
      </c>
      <c r="L534" s="30">
        <f>STOCK!K1009</f>
        <v>0</v>
      </c>
      <c r="U534" s="30">
        <v>1</v>
      </c>
      <c r="V534" s="30">
        <f>STOCK!O1009</f>
        <v>0</v>
      </c>
      <c r="X534" s="30">
        <v>0</v>
      </c>
      <c r="Y534" s="30">
        <f t="shared" si="9"/>
        <v>0</v>
      </c>
      <c r="AG534" s="30">
        <f>STOCK!A1009</f>
        <v>0</v>
      </c>
      <c r="AI534" s="30">
        <v>0</v>
      </c>
    </row>
    <row r="535" spans="1:35" x14ac:dyDescent="0.15">
      <c r="A535" s="30">
        <f>STOCK!C1010</f>
        <v>0</v>
      </c>
      <c r="B535" s="30">
        <f>STOCK!D1010</f>
        <v>0</v>
      </c>
      <c r="C535" s="30">
        <f>STOCK!E1010</f>
        <v>0</v>
      </c>
      <c r="D535" s="30">
        <f>STOCK!F1010</f>
        <v>0</v>
      </c>
      <c r="E535" s="30">
        <f>STOCK!G1010</f>
        <v>0</v>
      </c>
      <c r="F535" s="30" t="e">
        <f>STOCK!#REF!</f>
        <v>#REF!</v>
      </c>
      <c r="G535" s="30">
        <f>STOCK!H1010</f>
        <v>0</v>
      </c>
      <c r="H535" s="30" t="e">
        <f>STOCK!#REF!</f>
        <v>#REF!</v>
      </c>
      <c r="I535" s="30">
        <f>STOCK!I1010</f>
        <v>0</v>
      </c>
      <c r="J535" s="30">
        <f>STOCK!J1010</f>
        <v>0</v>
      </c>
      <c r="K535" s="30" t="e">
        <f>STOCK!#REF!</f>
        <v>#REF!</v>
      </c>
      <c r="L535" s="30">
        <f>STOCK!K1010</f>
        <v>0</v>
      </c>
      <c r="U535" s="30">
        <v>1</v>
      </c>
      <c r="V535" s="30">
        <f>STOCK!O1010</f>
        <v>0</v>
      </c>
      <c r="X535" s="30">
        <v>0</v>
      </c>
      <c r="Y535" s="30">
        <f t="shared" si="9"/>
        <v>0</v>
      </c>
      <c r="AG535" s="30">
        <f>STOCK!A1010</f>
        <v>0</v>
      </c>
      <c r="AI535" s="30">
        <v>0</v>
      </c>
    </row>
    <row r="536" spans="1:35" x14ac:dyDescent="0.15">
      <c r="A536" s="30">
        <f>STOCK!C1011</f>
        <v>0</v>
      </c>
      <c r="B536" s="30">
        <f>STOCK!D1011</f>
        <v>0</v>
      </c>
      <c r="C536" s="30">
        <f>STOCK!E1011</f>
        <v>0</v>
      </c>
      <c r="D536" s="30">
        <f>STOCK!F1011</f>
        <v>0</v>
      </c>
      <c r="E536" s="30">
        <f>STOCK!G1011</f>
        <v>0</v>
      </c>
      <c r="F536" s="30" t="e">
        <f>STOCK!#REF!</f>
        <v>#REF!</v>
      </c>
      <c r="G536" s="30">
        <f>STOCK!H1011</f>
        <v>0</v>
      </c>
      <c r="H536" s="30" t="e">
        <f>STOCK!#REF!</f>
        <v>#REF!</v>
      </c>
      <c r="I536" s="30">
        <f>STOCK!I1011</f>
        <v>0</v>
      </c>
      <c r="J536" s="30">
        <f>STOCK!J1011</f>
        <v>0</v>
      </c>
      <c r="K536" s="30" t="e">
        <f>STOCK!#REF!</f>
        <v>#REF!</v>
      </c>
      <c r="L536" s="30">
        <f>STOCK!K1011</f>
        <v>0</v>
      </c>
      <c r="U536" s="30">
        <v>1</v>
      </c>
      <c r="V536" s="30">
        <f>STOCK!O1011</f>
        <v>0</v>
      </c>
      <c r="X536" s="30">
        <v>0</v>
      </c>
      <c r="Y536" s="30">
        <f t="shared" si="9"/>
        <v>0</v>
      </c>
      <c r="AG536" s="30">
        <f>STOCK!A1011</f>
        <v>0</v>
      </c>
      <c r="AI536" s="30">
        <v>0</v>
      </c>
    </row>
    <row r="537" spans="1:35" x14ac:dyDescent="0.15">
      <c r="A537" s="30">
        <f>STOCK!C1012</f>
        <v>0</v>
      </c>
      <c r="B537" s="30">
        <f>STOCK!D1012</f>
        <v>0</v>
      </c>
      <c r="C537" s="30">
        <f>STOCK!E1012</f>
        <v>0</v>
      </c>
      <c r="D537" s="30">
        <f>STOCK!F1012</f>
        <v>0</v>
      </c>
      <c r="E537" s="30">
        <f>STOCK!G1012</f>
        <v>0</v>
      </c>
      <c r="F537" s="30" t="e">
        <f>STOCK!#REF!</f>
        <v>#REF!</v>
      </c>
      <c r="G537" s="30">
        <f>STOCK!H1012</f>
        <v>0</v>
      </c>
      <c r="H537" s="30" t="e">
        <f>STOCK!#REF!</f>
        <v>#REF!</v>
      </c>
      <c r="I537" s="30">
        <f>STOCK!I1012</f>
        <v>0</v>
      </c>
      <c r="J537" s="30">
        <f>STOCK!J1012</f>
        <v>0</v>
      </c>
      <c r="K537" s="30" t="e">
        <f>STOCK!#REF!</f>
        <v>#REF!</v>
      </c>
      <c r="L537" s="30">
        <f>STOCK!K1012</f>
        <v>0</v>
      </c>
      <c r="U537" s="30">
        <v>1</v>
      </c>
      <c r="V537" s="30">
        <f>STOCK!O1012</f>
        <v>0</v>
      </c>
      <c r="X537" s="30">
        <v>0</v>
      </c>
      <c r="Y537" s="30">
        <f t="shared" si="9"/>
        <v>0</v>
      </c>
      <c r="AG537" s="30">
        <f>STOCK!A1012</f>
        <v>0</v>
      </c>
      <c r="AI537" s="30">
        <v>0</v>
      </c>
    </row>
    <row r="538" spans="1:35" x14ac:dyDescent="0.15">
      <c r="A538" s="30">
        <f>STOCK!C1013</f>
        <v>0</v>
      </c>
      <c r="B538" s="30">
        <f>STOCK!D1013</f>
        <v>0</v>
      </c>
      <c r="C538" s="30">
        <f>STOCK!E1013</f>
        <v>0</v>
      </c>
      <c r="D538" s="30">
        <f>STOCK!F1013</f>
        <v>0</v>
      </c>
      <c r="E538" s="30">
        <f>STOCK!G1013</f>
        <v>0</v>
      </c>
      <c r="F538" s="30" t="e">
        <f>STOCK!#REF!</f>
        <v>#REF!</v>
      </c>
      <c r="G538" s="30">
        <f>STOCK!H1013</f>
        <v>0</v>
      </c>
      <c r="H538" s="30" t="e">
        <f>STOCK!#REF!</f>
        <v>#REF!</v>
      </c>
      <c r="I538" s="30">
        <f>STOCK!I1013</f>
        <v>0</v>
      </c>
      <c r="J538" s="30">
        <f>STOCK!J1013</f>
        <v>0</v>
      </c>
      <c r="K538" s="30" t="e">
        <f>STOCK!#REF!</f>
        <v>#REF!</v>
      </c>
      <c r="L538" s="30">
        <f>STOCK!K1013</f>
        <v>0</v>
      </c>
      <c r="U538" s="30">
        <v>1</v>
      </c>
      <c r="V538" s="30">
        <f>STOCK!O1013</f>
        <v>0</v>
      </c>
      <c r="X538" s="30">
        <v>0</v>
      </c>
      <c r="Y538" s="30">
        <f t="shared" si="9"/>
        <v>0</v>
      </c>
      <c r="AG538" s="30">
        <f>STOCK!A1013</f>
        <v>0</v>
      </c>
      <c r="AI538" s="30">
        <v>0</v>
      </c>
    </row>
    <row r="539" spans="1:35" x14ac:dyDescent="0.15">
      <c r="A539" s="30">
        <f>STOCK!C1014</f>
        <v>0</v>
      </c>
      <c r="B539" s="30">
        <f>STOCK!D1014</f>
        <v>0</v>
      </c>
      <c r="C539" s="30">
        <f>STOCK!E1014</f>
        <v>0</v>
      </c>
      <c r="D539" s="30">
        <f>STOCK!F1014</f>
        <v>0</v>
      </c>
      <c r="E539" s="30">
        <f>STOCK!G1014</f>
        <v>0</v>
      </c>
      <c r="F539" s="30" t="e">
        <f>STOCK!#REF!</f>
        <v>#REF!</v>
      </c>
      <c r="G539" s="30">
        <f>STOCK!H1014</f>
        <v>0</v>
      </c>
      <c r="H539" s="30" t="e">
        <f>STOCK!#REF!</f>
        <v>#REF!</v>
      </c>
      <c r="I539" s="30">
        <f>STOCK!I1014</f>
        <v>0</v>
      </c>
      <c r="J539" s="30">
        <f>STOCK!J1014</f>
        <v>0</v>
      </c>
      <c r="K539" s="30" t="e">
        <f>STOCK!#REF!</f>
        <v>#REF!</v>
      </c>
      <c r="L539" s="30">
        <f>STOCK!K1014</f>
        <v>0</v>
      </c>
      <c r="U539" s="30">
        <v>1</v>
      </c>
      <c r="V539" s="30">
        <f>STOCK!O1014</f>
        <v>0</v>
      </c>
      <c r="X539" s="30">
        <v>0</v>
      </c>
      <c r="Y539" s="30">
        <f t="shared" si="9"/>
        <v>0</v>
      </c>
      <c r="AG539" s="30">
        <f>STOCK!A1014</f>
        <v>0</v>
      </c>
      <c r="AI539" s="30">
        <v>0</v>
      </c>
    </row>
    <row r="540" spans="1:35" x14ac:dyDescent="0.15">
      <c r="A540" s="30">
        <f>STOCK!C1015</f>
        <v>0</v>
      </c>
      <c r="B540" s="30">
        <f>STOCK!D1015</f>
        <v>0</v>
      </c>
      <c r="C540" s="30">
        <f>STOCK!E1015</f>
        <v>0</v>
      </c>
      <c r="D540" s="30">
        <f>STOCK!F1015</f>
        <v>0</v>
      </c>
      <c r="E540" s="30">
        <f>STOCK!G1015</f>
        <v>0</v>
      </c>
      <c r="F540" s="30" t="e">
        <f>STOCK!#REF!</f>
        <v>#REF!</v>
      </c>
      <c r="G540" s="30">
        <f>STOCK!H1015</f>
        <v>0</v>
      </c>
      <c r="H540" s="30" t="e">
        <f>STOCK!#REF!</f>
        <v>#REF!</v>
      </c>
      <c r="I540" s="30">
        <f>STOCK!I1015</f>
        <v>0</v>
      </c>
      <c r="J540" s="30">
        <f>STOCK!J1015</f>
        <v>0</v>
      </c>
      <c r="K540" s="30" t="e">
        <f>STOCK!#REF!</f>
        <v>#REF!</v>
      </c>
      <c r="L540" s="30">
        <f>STOCK!K1015</f>
        <v>0</v>
      </c>
      <c r="U540" s="30">
        <v>1</v>
      </c>
      <c r="V540" s="30">
        <f>STOCK!O1015</f>
        <v>0</v>
      </c>
      <c r="X540" s="30">
        <v>0</v>
      </c>
      <c r="Y540" s="30">
        <f t="shared" si="9"/>
        <v>0</v>
      </c>
      <c r="AG540" s="30">
        <f>STOCK!A1015</f>
        <v>0</v>
      </c>
      <c r="AI540" s="30">
        <v>0</v>
      </c>
    </row>
    <row r="541" spans="1:35" x14ac:dyDescent="0.15">
      <c r="A541" s="30">
        <f>STOCK!C1016</f>
        <v>0</v>
      </c>
      <c r="B541" s="30">
        <f>STOCK!D1016</f>
        <v>0</v>
      </c>
      <c r="C541" s="30">
        <f>STOCK!E1016</f>
        <v>0</v>
      </c>
      <c r="D541" s="30">
        <f>STOCK!F1016</f>
        <v>0</v>
      </c>
      <c r="E541" s="30">
        <f>STOCK!G1016</f>
        <v>0</v>
      </c>
      <c r="F541" s="30" t="e">
        <f>STOCK!#REF!</f>
        <v>#REF!</v>
      </c>
      <c r="G541" s="30">
        <f>STOCK!H1016</f>
        <v>0</v>
      </c>
      <c r="H541" s="30" t="e">
        <f>STOCK!#REF!</f>
        <v>#REF!</v>
      </c>
      <c r="I541" s="30">
        <f>STOCK!I1016</f>
        <v>0</v>
      </c>
      <c r="J541" s="30">
        <f>STOCK!J1016</f>
        <v>0</v>
      </c>
      <c r="K541" s="30" t="e">
        <f>STOCK!#REF!</f>
        <v>#REF!</v>
      </c>
      <c r="L541" s="30">
        <f>STOCK!K1016</f>
        <v>0</v>
      </c>
      <c r="U541" s="30">
        <v>1</v>
      </c>
      <c r="V541" s="30">
        <f>STOCK!O1016</f>
        <v>0</v>
      </c>
      <c r="X541" s="30">
        <v>0</v>
      </c>
      <c r="Y541" s="30">
        <f t="shared" si="9"/>
        <v>0</v>
      </c>
      <c r="AG541" s="30">
        <f>STOCK!A1016</f>
        <v>0</v>
      </c>
      <c r="AI541" s="30">
        <v>0</v>
      </c>
    </row>
    <row r="542" spans="1:35" x14ac:dyDescent="0.15">
      <c r="A542" s="30">
        <f>STOCK!C1017</f>
        <v>0</v>
      </c>
      <c r="B542" s="30">
        <f>STOCK!D1017</f>
        <v>0</v>
      </c>
      <c r="C542" s="30">
        <f>STOCK!E1017</f>
        <v>0</v>
      </c>
      <c r="D542" s="30">
        <f>STOCK!F1017</f>
        <v>0</v>
      </c>
      <c r="E542" s="30">
        <f>STOCK!G1017</f>
        <v>0</v>
      </c>
      <c r="F542" s="30" t="e">
        <f>STOCK!#REF!</f>
        <v>#REF!</v>
      </c>
      <c r="G542" s="30">
        <f>STOCK!H1017</f>
        <v>0</v>
      </c>
      <c r="H542" s="30" t="e">
        <f>STOCK!#REF!</f>
        <v>#REF!</v>
      </c>
      <c r="I542" s="30">
        <f>STOCK!I1017</f>
        <v>0</v>
      </c>
      <c r="J542" s="30">
        <f>STOCK!J1017</f>
        <v>0</v>
      </c>
      <c r="K542" s="30" t="e">
        <f>STOCK!#REF!</f>
        <v>#REF!</v>
      </c>
      <c r="L542" s="30">
        <f>STOCK!K1017</f>
        <v>0</v>
      </c>
      <c r="U542" s="30">
        <v>1</v>
      </c>
      <c r="V542" s="30">
        <f>STOCK!O1017</f>
        <v>0</v>
      </c>
      <c r="X542" s="30">
        <v>0</v>
      </c>
      <c r="Y542" s="30">
        <f t="shared" si="9"/>
        <v>0</v>
      </c>
      <c r="AG542" s="30">
        <f>STOCK!A1017</f>
        <v>0</v>
      </c>
      <c r="AI542" s="30">
        <v>0</v>
      </c>
    </row>
    <row r="543" spans="1:35" x14ac:dyDescent="0.15">
      <c r="A543" s="30">
        <f>STOCK!C1018</f>
        <v>0</v>
      </c>
      <c r="B543" s="30">
        <f>STOCK!D1018</f>
        <v>0</v>
      </c>
      <c r="C543" s="30">
        <f>STOCK!E1018</f>
        <v>0</v>
      </c>
      <c r="D543" s="30">
        <f>STOCK!F1018</f>
        <v>0</v>
      </c>
      <c r="E543" s="30">
        <f>STOCK!G1018</f>
        <v>0</v>
      </c>
      <c r="F543" s="30" t="e">
        <f>STOCK!#REF!</f>
        <v>#REF!</v>
      </c>
      <c r="G543" s="30">
        <f>STOCK!H1018</f>
        <v>0</v>
      </c>
      <c r="H543" s="30" t="e">
        <f>STOCK!#REF!</f>
        <v>#REF!</v>
      </c>
      <c r="I543" s="30">
        <f>STOCK!I1018</f>
        <v>0</v>
      </c>
      <c r="J543" s="30">
        <f>STOCK!J1018</f>
        <v>0</v>
      </c>
      <c r="K543" s="30" t="e">
        <f>STOCK!#REF!</f>
        <v>#REF!</v>
      </c>
      <c r="L543" s="30">
        <f>STOCK!K1018</f>
        <v>0</v>
      </c>
      <c r="U543" s="30">
        <v>1</v>
      </c>
      <c r="V543" s="30">
        <f>STOCK!O1018</f>
        <v>0</v>
      </c>
      <c r="X543" s="30">
        <v>0</v>
      </c>
      <c r="Y543" s="30">
        <f t="shared" si="9"/>
        <v>0</v>
      </c>
      <c r="AG543" s="30">
        <f>STOCK!A1018</f>
        <v>0</v>
      </c>
      <c r="AI543" s="30">
        <v>0</v>
      </c>
    </row>
    <row r="544" spans="1:35" x14ac:dyDescent="0.15">
      <c r="A544" s="30">
        <f>STOCK!C1019</f>
        <v>0</v>
      </c>
      <c r="B544" s="30">
        <f>STOCK!D1019</f>
        <v>0</v>
      </c>
      <c r="C544" s="30">
        <f>STOCK!E1019</f>
        <v>0</v>
      </c>
      <c r="D544" s="30">
        <f>STOCK!F1019</f>
        <v>0</v>
      </c>
      <c r="E544" s="30">
        <f>STOCK!G1019</f>
        <v>0</v>
      </c>
      <c r="F544" s="30" t="e">
        <f>STOCK!#REF!</f>
        <v>#REF!</v>
      </c>
      <c r="G544" s="30">
        <f>STOCK!H1019</f>
        <v>0</v>
      </c>
      <c r="H544" s="30" t="e">
        <f>STOCK!#REF!</f>
        <v>#REF!</v>
      </c>
      <c r="I544" s="30">
        <f>STOCK!I1019</f>
        <v>0</v>
      </c>
      <c r="J544" s="30">
        <f>STOCK!J1019</f>
        <v>0</v>
      </c>
      <c r="K544" s="30" t="e">
        <f>STOCK!#REF!</f>
        <v>#REF!</v>
      </c>
      <c r="L544" s="30">
        <f>STOCK!K1019</f>
        <v>0</v>
      </c>
      <c r="U544" s="30">
        <v>1</v>
      </c>
      <c r="V544" s="30">
        <f>STOCK!O1019</f>
        <v>0</v>
      </c>
      <c r="X544" s="30">
        <v>0</v>
      </c>
      <c r="Y544" s="30">
        <f t="shared" si="9"/>
        <v>0</v>
      </c>
      <c r="AG544" s="30">
        <f>STOCK!A1019</f>
        <v>0</v>
      </c>
      <c r="AI544" s="30">
        <v>0</v>
      </c>
    </row>
    <row r="545" spans="1:35" x14ac:dyDescent="0.15">
      <c r="A545" s="30">
        <f>STOCK!C1020</f>
        <v>0</v>
      </c>
      <c r="B545" s="30">
        <f>STOCK!D1020</f>
        <v>0</v>
      </c>
      <c r="C545" s="30">
        <f>STOCK!E1020</f>
        <v>0</v>
      </c>
      <c r="D545" s="30">
        <f>STOCK!F1020</f>
        <v>0</v>
      </c>
      <c r="E545" s="30">
        <f>STOCK!G1020</f>
        <v>0</v>
      </c>
      <c r="F545" s="30" t="e">
        <f>STOCK!#REF!</f>
        <v>#REF!</v>
      </c>
      <c r="G545" s="30">
        <f>STOCK!H1020</f>
        <v>0</v>
      </c>
      <c r="H545" s="30" t="e">
        <f>STOCK!#REF!</f>
        <v>#REF!</v>
      </c>
      <c r="I545" s="30">
        <f>STOCK!I1020</f>
        <v>0</v>
      </c>
      <c r="J545" s="30">
        <f>STOCK!J1020</f>
        <v>0</v>
      </c>
      <c r="K545" s="30" t="e">
        <f>STOCK!#REF!</f>
        <v>#REF!</v>
      </c>
      <c r="L545" s="30">
        <f>STOCK!K1020</f>
        <v>0</v>
      </c>
      <c r="U545" s="30">
        <v>1</v>
      </c>
      <c r="V545" s="30">
        <f>STOCK!O1020</f>
        <v>0</v>
      </c>
      <c r="X545" s="30">
        <v>0</v>
      </c>
      <c r="Y545" s="30">
        <f t="shared" si="9"/>
        <v>0</v>
      </c>
      <c r="AG545" s="30">
        <f>STOCK!A1020</f>
        <v>0</v>
      </c>
      <c r="AI545" s="30">
        <v>0</v>
      </c>
    </row>
    <row r="546" spans="1:35" x14ac:dyDescent="0.15">
      <c r="A546" s="30">
        <f>STOCK!C1021</f>
        <v>0</v>
      </c>
      <c r="B546" s="30">
        <f>STOCK!D1021</f>
        <v>0</v>
      </c>
      <c r="C546" s="30">
        <f>STOCK!E1021</f>
        <v>0</v>
      </c>
      <c r="D546" s="30">
        <f>STOCK!F1021</f>
        <v>0</v>
      </c>
      <c r="E546" s="30">
        <f>STOCK!G1021</f>
        <v>0</v>
      </c>
      <c r="F546" s="30" t="e">
        <f>STOCK!#REF!</f>
        <v>#REF!</v>
      </c>
      <c r="G546" s="30">
        <f>STOCK!H1021</f>
        <v>0</v>
      </c>
      <c r="H546" s="30" t="e">
        <f>STOCK!#REF!</f>
        <v>#REF!</v>
      </c>
      <c r="I546" s="30">
        <f>STOCK!I1021</f>
        <v>0</v>
      </c>
      <c r="J546" s="30">
        <f>STOCK!J1021</f>
        <v>0</v>
      </c>
      <c r="K546" s="30" t="e">
        <f>STOCK!#REF!</f>
        <v>#REF!</v>
      </c>
      <c r="L546" s="30">
        <f>STOCK!K1021</f>
        <v>0</v>
      </c>
      <c r="U546" s="30">
        <v>1</v>
      </c>
      <c r="V546" s="30">
        <f>STOCK!O1021</f>
        <v>0</v>
      </c>
      <c r="X546" s="30">
        <v>0</v>
      </c>
      <c r="Y546" s="30">
        <f t="shared" si="9"/>
        <v>0</v>
      </c>
      <c r="AG546" s="30">
        <f>STOCK!A1021</f>
        <v>0</v>
      </c>
      <c r="AI546" s="30">
        <v>0</v>
      </c>
    </row>
    <row r="547" spans="1:35" x14ac:dyDescent="0.15">
      <c r="A547" s="30">
        <f>STOCK!C1022</f>
        <v>0</v>
      </c>
      <c r="B547" s="30">
        <f>STOCK!D1022</f>
        <v>0</v>
      </c>
      <c r="C547" s="30">
        <f>STOCK!E1022</f>
        <v>0</v>
      </c>
      <c r="D547" s="30">
        <f>STOCK!F1022</f>
        <v>0</v>
      </c>
      <c r="E547" s="30">
        <f>STOCK!G1022</f>
        <v>0</v>
      </c>
      <c r="F547" s="30" t="e">
        <f>STOCK!#REF!</f>
        <v>#REF!</v>
      </c>
      <c r="G547" s="30">
        <f>STOCK!H1022</f>
        <v>0</v>
      </c>
      <c r="H547" s="30" t="e">
        <f>STOCK!#REF!</f>
        <v>#REF!</v>
      </c>
      <c r="I547" s="30">
        <f>STOCK!I1022</f>
        <v>0</v>
      </c>
      <c r="J547" s="30">
        <f>STOCK!J1022</f>
        <v>0</v>
      </c>
      <c r="K547" s="30" t="e">
        <f>STOCK!#REF!</f>
        <v>#REF!</v>
      </c>
      <c r="L547" s="30">
        <f>STOCK!K1022</f>
        <v>0</v>
      </c>
      <c r="U547" s="30">
        <v>1</v>
      </c>
      <c r="V547" s="30">
        <f>STOCK!O1022</f>
        <v>0</v>
      </c>
      <c r="X547" s="30">
        <v>0</v>
      </c>
      <c r="Y547" s="30">
        <f t="shared" si="9"/>
        <v>0</v>
      </c>
      <c r="AG547" s="30">
        <f>STOCK!A1022</f>
        <v>0</v>
      </c>
      <c r="AI547" s="30">
        <v>0</v>
      </c>
    </row>
    <row r="548" spans="1:35" x14ac:dyDescent="0.15">
      <c r="A548" s="30">
        <f>STOCK!C1023</f>
        <v>0</v>
      </c>
      <c r="B548" s="30">
        <f>STOCK!D1023</f>
        <v>0</v>
      </c>
      <c r="C548" s="30">
        <f>STOCK!E1023</f>
        <v>0</v>
      </c>
      <c r="D548" s="30">
        <f>STOCK!F1023</f>
        <v>0</v>
      </c>
      <c r="E548" s="30">
        <f>STOCK!G1023</f>
        <v>0</v>
      </c>
      <c r="F548" s="30" t="e">
        <f>STOCK!#REF!</f>
        <v>#REF!</v>
      </c>
      <c r="G548" s="30">
        <f>STOCK!H1023</f>
        <v>0</v>
      </c>
      <c r="H548" s="30" t="e">
        <f>STOCK!#REF!</f>
        <v>#REF!</v>
      </c>
      <c r="I548" s="30">
        <f>STOCK!I1023</f>
        <v>0</v>
      </c>
      <c r="J548" s="30">
        <f>STOCK!J1023</f>
        <v>0</v>
      </c>
      <c r="K548" s="30" t="e">
        <f>STOCK!#REF!</f>
        <v>#REF!</v>
      </c>
      <c r="L548" s="30">
        <f>STOCK!K1023</f>
        <v>0</v>
      </c>
      <c r="U548" s="30">
        <v>1</v>
      </c>
      <c r="V548" s="30">
        <f>STOCK!O1023</f>
        <v>0</v>
      </c>
      <c r="X548" s="30">
        <v>0</v>
      </c>
      <c r="Y548" s="30">
        <f t="shared" si="9"/>
        <v>0</v>
      </c>
      <c r="AG548" s="30">
        <f>STOCK!A1023</f>
        <v>0</v>
      </c>
      <c r="AI548" s="30">
        <v>0</v>
      </c>
    </row>
    <row r="549" spans="1:35" x14ac:dyDescent="0.15">
      <c r="A549" s="30">
        <f>STOCK!C1024</f>
        <v>0</v>
      </c>
      <c r="B549" s="30">
        <f>STOCK!D1024</f>
        <v>0</v>
      </c>
      <c r="C549" s="30">
        <f>STOCK!E1024</f>
        <v>0</v>
      </c>
      <c r="D549" s="30">
        <f>STOCK!F1024</f>
        <v>0</v>
      </c>
      <c r="E549" s="30">
        <f>STOCK!G1024</f>
        <v>0</v>
      </c>
      <c r="F549" s="30" t="e">
        <f>STOCK!#REF!</f>
        <v>#REF!</v>
      </c>
      <c r="G549" s="30">
        <f>STOCK!H1024</f>
        <v>0</v>
      </c>
      <c r="H549" s="30" t="e">
        <f>STOCK!#REF!</f>
        <v>#REF!</v>
      </c>
      <c r="I549" s="30">
        <f>STOCK!I1024</f>
        <v>0</v>
      </c>
      <c r="J549" s="30">
        <f>STOCK!J1024</f>
        <v>0</v>
      </c>
      <c r="K549" s="30" t="e">
        <f>STOCK!#REF!</f>
        <v>#REF!</v>
      </c>
      <c r="L549" s="30">
        <f>STOCK!K1024</f>
        <v>0</v>
      </c>
      <c r="U549" s="30">
        <v>1</v>
      </c>
      <c r="V549" s="30">
        <f>STOCK!O1024</f>
        <v>0</v>
      </c>
      <c r="X549" s="30">
        <v>0</v>
      </c>
      <c r="Y549" s="30">
        <f t="shared" si="9"/>
        <v>0</v>
      </c>
      <c r="AG549" s="30">
        <f>STOCK!A1024</f>
        <v>0</v>
      </c>
      <c r="AI549" s="30">
        <v>0</v>
      </c>
    </row>
    <row r="550" spans="1:35" x14ac:dyDescent="0.15">
      <c r="A550" s="30">
        <f>STOCK!C1025</f>
        <v>0</v>
      </c>
      <c r="B550" s="30">
        <f>STOCK!D1025</f>
        <v>0</v>
      </c>
      <c r="C550" s="30">
        <f>STOCK!E1025</f>
        <v>0</v>
      </c>
      <c r="D550" s="30">
        <f>STOCK!F1025</f>
        <v>0</v>
      </c>
      <c r="E550" s="30">
        <f>STOCK!G1025</f>
        <v>0</v>
      </c>
      <c r="F550" s="30" t="e">
        <f>STOCK!#REF!</f>
        <v>#REF!</v>
      </c>
      <c r="G550" s="30">
        <f>STOCK!H1025</f>
        <v>0</v>
      </c>
      <c r="H550" s="30" t="e">
        <f>STOCK!#REF!</f>
        <v>#REF!</v>
      </c>
      <c r="I550" s="30">
        <f>STOCK!I1025</f>
        <v>0</v>
      </c>
      <c r="J550" s="30">
        <f>STOCK!J1025</f>
        <v>0</v>
      </c>
      <c r="K550" s="30" t="e">
        <f>STOCK!#REF!</f>
        <v>#REF!</v>
      </c>
      <c r="L550" s="30">
        <f>STOCK!K1025</f>
        <v>0</v>
      </c>
      <c r="U550" s="30">
        <v>1</v>
      </c>
      <c r="V550" s="30">
        <f>STOCK!O1025</f>
        <v>0</v>
      </c>
      <c r="X550" s="30">
        <v>0</v>
      </c>
      <c r="Y550" s="30">
        <f t="shared" si="9"/>
        <v>0</v>
      </c>
      <c r="AG550" s="30">
        <f>STOCK!A1025</f>
        <v>0</v>
      </c>
      <c r="AI550" s="30">
        <v>0</v>
      </c>
    </row>
    <row r="551" spans="1:35" x14ac:dyDescent="0.15">
      <c r="A551" s="30">
        <f>STOCK!C1026</f>
        <v>0</v>
      </c>
      <c r="B551" s="30">
        <f>STOCK!D1026</f>
        <v>0</v>
      </c>
      <c r="C551" s="30">
        <f>STOCK!E1026</f>
        <v>0</v>
      </c>
      <c r="D551" s="30">
        <f>STOCK!F1026</f>
        <v>0</v>
      </c>
      <c r="E551" s="30">
        <f>STOCK!G1026</f>
        <v>0</v>
      </c>
      <c r="F551" s="30" t="e">
        <f>STOCK!#REF!</f>
        <v>#REF!</v>
      </c>
      <c r="G551" s="30">
        <f>STOCK!H1026</f>
        <v>0</v>
      </c>
      <c r="H551" s="30" t="e">
        <f>STOCK!#REF!</f>
        <v>#REF!</v>
      </c>
      <c r="I551" s="30">
        <f>STOCK!I1026</f>
        <v>0</v>
      </c>
      <c r="J551" s="30">
        <f>STOCK!J1026</f>
        <v>0</v>
      </c>
      <c r="K551" s="30" t="e">
        <f>STOCK!#REF!</f>
        <v>#REF!</v>
      </c>
      <c r="L551" s="30">
        <f>STOCK!K1026</f>
        <v>0</v>
      </c>
      <c r="U551" s="30">
        <v>1</v>
      </c>
      <c r="V551" s="30">
        <f>STOCK!O1026</f>
        <v>0</v>
      </c>
      <c r="X551" s="30">
        <v>0</v>
      </c>
      <c r="Y551" s="30">
        <f t="shared" si="9"/>
        <v>0</v>
      </c>
      <c r="AG551" s="30">
        <f>STOCK!A1026</f>
        <v>0</v>
      </c>
      <c r="AI551" s="30">
        <v>0</v>
      </c>
    </row>
    <row r="552" spans="1:35" x14ac:dyDescent="0.15">
      <c r="A552" s="30">
        <f>STOCK!C1027</f>
        <v>0</v>
      </c>
      <c r="B552" s="30">
        <f>STOCK!D1027</f>
        <v>0</v>
      </c>
      <c r="C552" s="30">
        <f>STOCK!E1027</f>
        <v>0</v>
      </c>
      <c r="D552" s="30">
        <f>STOCK!F1027</f>
        <v>0</v>
      </c>
      <c r="E552" s="30">
        <f>STOCK!G1027</f>
        <v>0</v>
      </c>
      <c r="F552" s="30" t="e">
        <f>STOCK!#REF!</f>
        <v>#REF!</v>
      </c>
      <c r="G552" s="30">
        <f>STOCK!H1027</f>
        <v>0</v>
      </c>
      <c r="H552" s="30" t="e">
        <f>STOCK!#REF!</f>
        <v>#REF!</v>
      </c>
      <c r="I552" s="30">
        <f>STOCK!I1027</f>
        <v>0</v>
      </c>
      <c r="J552" s="30">
        <f>STOCK!J1027</f>
        <v>0</v>
      </c>
      <c r="K552" s="30" t="e">
        <f>STOCK!#REF!</f>
        <v>#REF!</v>
      </c>
      <c r="L552" s="30">
        <f>STOCK!K1027</f>
        <v>0</v>
      </c>
      <c r="U552" s="30">
        <v>1</v>
      </c>
      <c r="V552" s="30">
        <f>STOCK!O1027</f>
        <v>0</v>
      </c>
      <c r="X552" s="30">
        <v>0</v>
      </c>
      <c r="Y552" s="30">
        <f t="shared" si="9"/>
        <v>0</v>
      </c>
      <c r="AG552" s="30">
        <f>STOCK!A1027</f>
        <v>0</v>
      </c>
      <c r="AI552" s="30">
        <v>0</v>
      </c>
    </row>
    <row r="553" spans="1:35" x14ac:dyDescent="0.15">
      <c r="A553" s="30">
        <f>STOCK!C1028</f>
        <v>0</v>
      </c>
      <c r="B553" s="30">
        <f>STOCK!D1028</f>
        <v>0</v>
      </c>
      <c r="C553" s="30">
        <f>STOCK!E1028</f>
        <v>0</v>
      </c>
      <c r="D553" s="30">
        <f>STOCK!F1028</f>
        <v>0</v>
      </c>
      <c r="E553" s="30">
        <f>STOCK!G1028</f>
        <v>0</v>
      </c>
      <c r="F553" s="30" t="e">
        <f>STOCK!#REF!</f>
        <v>#REF!</v>
      </c>
      <c r="G553" s="30">
        <f>STOCK!H1028</f>
        <v>0</v>
      </c>
      <c r="H553" s="30" t="e">
        <f>STOCK!#REF!</f>
        <v>#REF!</v>
      </c>
      <c r="I553" s="30">
        <f>STOCK!I1028</f>
        <v>0</v>
      </c>
      <c r="J553" s="30">
        <f>STOCK!J1028</f>
        <v>0</v>
      </c>
      <c r="K553" s="30" t="e">
        <f>STOCK!#REF!</f>
        <v>#REF!</v>
      </c>
      <c r="L553" s="30">
        <f>STOCK!K1028</f>
        <v>0</v>
      </c>
      <c r="U553" s="30">
        <v>1</v>
      </c>
      <c r="V553" s="30">
        <f>STOCK!O1028</f>
        <v>0</v>
      </c>
      <c r="X553" s="30">
        <v>0</v>
      </c>
      <c r="Y553" s="30">
        <f t="shared" si="9"/>
        <v>0</v>
      </c>
      <c r="AG553" s="30">
        <f>STOCK!A1028</f>
        <v>0</v>
      </c>
      <c r="AI553" s="30">
        <v>0</v>
      </c>
    </row>
    <row r="554" spans="1:35" x14ac:dyDescent="0.15">
      <c r="A554" s="30">
        <f>STOCK!C1029</f>
        <v>0</v>
      </c>
      <c r="B554" s="30">
        <f>STOCK!D1029</f>
        <v>0</v>
      </c>
      <c r="C554" s="30">
        <f>STOCK!E1029</f>
        <v>0</v>
      </c>
      <c r="D554" s="30">
        <f>STOCK!F1029</f>
        <v>0</v>
      </c>
      <c r="E554" s="30">
        <f>STOCK!G1029</f>
        <v>0</v>
      </c>
      <c r="F554" s="30" t="e">
        <f>STOCK!#REF!</f>
        <v>#REF!</v>
      </c>
      <c r="G554" s="30">
        <f>STOCK!H1029</f>
        <v>0</v>
      </c>
      <c r="H554" s="30" t="e">
        <f>STOCK!#REF!</f>
        <v>#REF!</v>
      </c>
      <c r="I554" s="30">
        <f>STOCK!I1029</f>
        <v>0</v>
      </c>
      <c r="J554" s="30">
        <f>STOCK!J1029</f>
        <v>0</v>
      </c>
      <c r="K554" s="30" t="e">
        <f>STOCK!#REF!</f>
        <v>#REF!</v>
      </c>
      <c r="L554" s="30">
        <f>STOCK!K1029</f>
        <v>0</v>
      </c>
      <c r="U554" s="30">
        <v>1</v>
      </c>
      <c r="V554" s="30">
        <f>STOCK!O1029</f>
        <v>0</v>
      </c>
      <c r="X554" s="30">
        <v>0</v>
      </c>
      <c r="Y554" s="30">
        <f t="shared" si="9"/>
        <v>0</v>
      </c>
      <c r="AG554" s="30">
        <f>STOCK!A1029</f>
        <v>0</v>
      </c>
      <c r="AI554" s="30">
        <v>0</v>
      </c>
    </row>
    <row r="555" spans="1:35" x14ac:dyDescent="0.15">
      <c r="A555" s="30">
        <f>STOCK!C1030</f>
        <v>0</v>
      </c>
      <c r="B555" s="30">
        <f>STOCK!D1030</f>
        <v>0</v>
      </c>
      <c r="C555" s="30">
        <f>STOCK!E1030</f>
        <v>0</v>
      </c>
      <c r="D555" s="30">
        <f>STOCK!F1030</f>
        <v>0</v>
      </c>
      <c r="E555" s="30">
        <f>STOCK!G1030</f>
        <v>0</v>
      </c>
      <c r="F555" s="30" t="e">
        <f>STOCK!#REF!</f>
        <v>#REF!</v>
      </c>
      <c r="G555" s="30">
        <f>STOCK!H1030</f>
        <v>0</v>
      </c>
      <c r="H555" s="30" t="e">
        <f>STOCK!#REF!</f>
        <v>#REF!</v>
      </c>
      <c r="I555" s="30">
        <f>STOCK!I1030</f>
        <v>0</v>
      </c>
      <c r="J555" s="30">
        <f>STOCK!J1030</f>
        <v>0</v>
      </c>
      <c r="K555" s="30" t="e">
        <f>STOCK!#REF!</f>
        <v>#REF!</v>
      </c>
      <c r="L555" s="30">
        <f>STOCK!K1030</f>
        <v>0</v>
      </c>
      <c r="U555" s="30">
        <v>1</v>
      </c>
      <c r="V555" s="30">
        <f>STOCK!O1030</f>
        <v>0</v>
      </c>
      <c r="X555" s="30">
        <v>0</v>
      </c>
      <c r="Y555" s="30">
        <f t="shared" si="9"/>
        <v>0</v>
      </c>
      <c r="AG555" s="30">
        <f>STOCK!A1030</f>
        <v>0</v>
      </c>
      <c r="AI555" s="30">
        <v>0</v>
      </c>
    </row>
    <row r="556" spans="1:35" x14ac:dyDescent="0.15">
      <c r="A556" s="30">
        <f>STOCK!C1031</f>
        <v>0</v>
      </c>
      <c r="B556" s="30">
        <f>STOCK!D1031</f>
        <v>0</v>
      </c>
      <c r="C556" s="30">
        <f>STOCK!E1031</f>
        <v>0</v>
      </c>
      <c r="D556" s="30">
        <f>STOCK!F1031</f>
        <v>0</v>
      </c>
      <c r="E556" s="30">
        <f>STOCK!G1031</f>
        <v>0</v>
      </c>
      <c r="F556" s="30" t="e">
        <f>STOCK!#REF!</f>
        <v>#REF!</v>
      </c>
      <c r="G556" s="30">
        <f>STOCK!H1031</f>
        <v>0</v>
      </c>
      <c r="H556" s="30" t="e">
        <f>STOCK!#REF!</f>
        <v>#REF!</v>
      </c>
      <c r="I556" s="30">
        <f>STOCK!I1031</f>
        <v>0</v>
      </c>
      <c r="J556" s="30">
        <f>STOCK!J1031</f>
        <v>0</v>
      </c>
      <c r="K556" s="30" t="e">
        <f>STOCK!#REF!</f>
        <v>#REF!</v>
      </c>
      <c r="L556" s="30">
        <f>STOCK!K1031</f>
        <v>0</v>
      </c>
      <c r="U556" s="30">
        <v>1</v>
      </c>
      <c r="V556" s="30">
        <f>STOCK!O1031</f>
        <v>0</v>
      </c>
      <c r="X556" s="30">
        <v>0</v>
      </c>
      <c r="Y556" s="30">
        <f t="shared" si="9"/>
        <v>0</v>
      </c>
      <c r="AG556" s="30">
        <f>STOCK!A1031</f>
        <v>0</v>
      </c>
      <c r="AI556" s="30">
        <v>0</v>
      </c>
    </row>
    <row r="557" spans="1:35" x14ac:dyDescent="0.15">
      <c r="A557" s="30">
        <f>STOCK!C1032</f>
        <v>0</v>
      </c>
      <c r="B557" s="30">
        <f>STOCK!D1032</f>
        <v>0</v>
      </c>
      <c r="C557" s="30">
        <f>STOCK!E1032</f>
        <v>0</v>
      </c>
      <c r="D557" s="30">
        <f>STOCK!F1032</f>
        <v>0</v>
      </c>
      <c r="E557" s="30">
        <f>STOCK!G1032</f>
        <v>0</v>
      </c>
      <c r="F557" s="30" t="e">
        <f>STOCK!#REF!</f>
        <v>#REF!</v>
      </c>
      <c r="G557" s="30">
        <f>STOCK!H1032</f>
        <v>0</v>
      </c>
      <c r="H557" s="30" t="e">
        <f>STOCK!#REF!</f>
        <v>#REF!</v>
      </c>
      <c r="I557" s="30">
        <f>STOCK!I1032</f>
        <v>0</v>
      </c>
      <c r="J557" s="30">
        <f>STOCK!J1032</f>
        <v>0</v>
      </c>
      <c r="K557" s="30" t="e">
        <f>STOCK!#REF!</f>
        <v>#REF!</v>
      </c>
      <c r="L557" s="30">
        <f>STOCK!K1032</f>
        <v>0</v>
      </c>
      <c r="U557" s="30">
        <v>1</v>
      </c>
      <c r="V557" s="30">
        <f>STOCK!O1032</f>
        <v>0</v>
      </c>
      <c r="X557" s="30">
        <v>0</v>
      </c>
      <c r="Y557" s="30">
        <f t="shared" si="9"/>
        <v>0</v>
      </c>
      <c r="AG557" s="30">
        <f>STOCK!A1032</f>
        <v>0</v>
      </c>
      <c r="AI557" s="30">
        <v>0</v>
      </c>
    </row>
    <row r="558" spans="1:35" x14ac:dyDescent="0.15">
      <c r="A558" s="30">
        <f>STOCK!C1033</f>
        <v>0</v>
      </c>
      <c r="B558" s="30">
        <f>STOCK!D1033</f>
        <v>0</v>
      </c>
      <c r="C558" s="30">
        <f>STOCK!E1033</f>
        <v>0</v>
      </c>
      <c r="D558" s="30">
        <f>STOCK!F1033</f>
        <v>0</v>
      </c>
      <c r="E558" s="30">
        <f>STOCK!G1033</f>
        <v>0</v>
      </c>
      <c r="F558" s="30" t="e">
        <f>STOCK!#REF!</f>
        <v>#REF!</v>
      </c>
      <c r="G558" s="30">
        <f>STOCK!H1033</f>
        <v>0</v>
      </c>
      <c r="H558" s="30" t="e">
        <f>STOCK!#REF!</f>
        <v>#REF!</v>
      </c>
      <c r="I558" s="30">
        <f>STOCK!I1033</f>
        <v>0</v>
      </c>
      <c r="J558" s="30">
        <f>STOCK!J1033</f>
        <v>0</v>
      </c>
      <c r="K558" s="30" t="e">
        <f>STOCK!#REF!</f>
        <v>#REF!</v>
      </c>
      <c r="L558" s="30">
        <f>STOCK!K1033</f>
        <v>0</v>
      </c>
      <c r="U558" s="30">
        <v>1</v>
      </c>
      <c r="V558" s="30">
        <f>STOCK!O1033</f>
        <v>0</v>
      </c>
      <c r="X558" s="30">
        <v>0</v>
      </c>
      <c r="Y558" s="30">
        <f t="shared" si="9"/>
        <v>0</v>
      </c>
      <c r="AG558" s="30">
        <f>STOCK!A1033</f>
        <v>0</v>
      </c>
      <c r="AI558" s="30">
        <v>0</v>
      </c>
    </row>
    <row r="559" spans="1:35" x14ac:dyDescent="0.15">
      <c r="A559" s="30">
        <f>STOCK!C1034</f>
        <v>0</v>
      </c>
      <c r="B559" s="30">
        <f>STOCK!D1034</f>
        <v>0</v>
      </c>
      <c r="C559" s="30">
        <f>STOCK!E1034</f>
        <v>0</v>
      </c>
      <c r="D559" s="30">
        <f>STOCK!F1034</f>
        <v>0</v>
      </c>
      <c r="E559" s="30">
        <f>STOCK!G1034</f>
        <v>0</v>
      </c>
      <c r="F559" s="30" t="e">
        <f>STOCK!#REF!</f>
        <v>#REF!</v>
      </c>
      <c r="G559" s="30">
        <f>STOCK!H1034</f>
        <v>0</v>
      </c>
      <c r="H559" s="30" t="e">
        <f>STOCK!#REF!</f>
        <v>#REF!</v>
      </c>
      <c r="I559" s="30">
        <f>STOCK!I1034</f>
        <v>0</v>
      </c>
      <c r="J559" s="30">
        <f>STOCK!J1034</f>
        <v>0</v>
      </c>
      <c r="K559" s="30" t="e">
        <f>STOCK!#REF!</f>
        <v>#REF!</v>
      </c>
      <c r="L559" s="30">
        <f>STOCK!K1034</f>
        <v>0</v>
      </c>
      <c r="U559" s="30">
        <v>1</v>
      </c>
      <c r="V559" s="30">
        <f>STOCK!O1034</f>
        <v>0</v>
      </c>
      <c r="X559" s="30">
        <v>0</v>
      </c>
      <c r="Y559" s="30">
        <f t="shared" si="9"/>
        <v>0</v>
      </c>
      <c r="AG559" s="30">
        <f>STOCK!A1034</f>
        <v>0</v>
      </c>
      <c r="AI559" s="30">
        <v>0</v>
      </c>
    </row>
    <row r="560" spans="1:35" x14ac:dyDescent="0.15">
      <c r="A560" s="30">
        <f>STOCK!C1035</f>
        <v>0</v>
      </c>
      <c r="B560" s="30">
        <f>STOCK!D1035</f>
        <v>0</v>
      </c>
      <c r="C560" s="30">
        <f>STOCK!E1035</f>
        <v>0</v>
      </c>
      <c r="D560" s="30">
        <f>STOCK!F1035</f>
        <v>0</v>
      </c>
      <c r="E560" s="30">
        <f>STOCK!G1035</f>
        <v>0</v>
      </c>
      <c r="F560" s="30" t="e">
        <f>STOCK!#REF!</f>
        <v>#REF!</v>
      </c>
      <c r="G560" s="30">
        <f>STOCK!H1035</f>
        <v>0</v>
      </c>
      <c r="H560" s="30" t="e">
        <f>STOCK!#REF!</f>
        <v>#REF!</v>
      </c>
      <c r="I560" s="30">
        <f>STOCK!I1035</f>
        <v>0</v>
      </c>
      <c r="J560" s="30">
        <f>STOCK!J1035</f>
        <v>0</v>
      </c>
      <c r="K560" s="30" t="e">
        <f>STOCK!#REF!</f>
        <v>#REF!</v>
      </c>
      <c r="L560" s="30">
        <f>STOCK!K1035</f>
        <v>0</v>
      </c>
      <c r="U560" s="30">
        <v>1</v>
      </c>
      <c r="V560" s="30">
        <f>STOCK!O1035</f>
        <v>0</v>
      </c>
      <c r="X560" s="30">
        <v>0</v>
      </c>
      <c r="Y560" s="30">
        <f t="shared" si="9"/>
        <v>0</v>
      </c>
      <c r="AG560" s="30">
        <f>STOCK!A1035</f>
        <v>0</v>
      </c>
      <c r="AI560" s="30">
        <v>0</v>
      </c>
    </row>
    <row r="561" spans="1:35" x14ac:dyDescent="0.15">
      <c r="A561" s="30">
        <f>STOCK!C1036</f>
        <v>0</v>
      </c>
      <c r="B561" s="30">
        <f>STOCK!D1036</f>
        <v>0</v>
      </c>
      <c r="C561" s="30">
        <f>STOCK!E1036</f>
        <v>0</v>
      </c>
      <c r="D561" s="30">
        <f>STOCK!F1036</f>
        <v>0</v>
      </c>
      <c r="E561" s="30">
        <f>STOCK!G1036</f>
        <v>0</v>
      </c>
      <c r="F561" s="30" t="e">
        <f>STOCK!#REF!</f>
        <v>#REF!</v>
      </c>
      <c r="G561" s="30">
        <f>STOCK!H1036</f>
        <v>0</v>
      </c>
      <c r="H561" s="30" t="e">
        <f>STOCK!#REF!</f>
        <v>#REF!</v>
      </c>
      <c r="I561" s="30">
        <f>STOCK!I1036</f>
        <v>0</v>
      </c>
      <c r="J561" s="30">
        <f>STOCK!J1036</f>
        <v>0</v>
      </c>
      <c r="K561" s="30" t="e">
        <f>STOCK!#REF!</f>
        <v>#REF!</v>
      </c>
      <c r="L561" s="30">
        <f>STOCK!K1036</f>
        <v>0</v>
      </c>
      <c r="U561" s="30">
        <v>1</v>
      </c>
      <c r="V561" s="30">
        <f>STOCK!O1036</f>
        <v>0</v>
      </c>
      <c r="X561" s="30">
        <v>0</v>
      </c>
      <c r="Y561" s="30">
        <f t="shared" si="9"/>
        <v>0</v>
      </c>
      <c r="AG561" s="30">
        <f>STOCK!A1036</f>
        <v>0</v>
      </c>
      <c r="AI561" s="30">
        <v>0</v>
      </c>
    </row>
    <row r="562" spans="1:35" x14ac:dyDescent="0.15">
      <c r="A562" s="30">
        <f>STOCK!C1037</f>
        <v>0</v>
      </c>
      <c r="B562" s="30">
        <f>STOCK!D1037</f>
        <v>0</v>
      </c>
      <c r="C562" s="30">
        <f>STOCK!E1037</f>
        <v>0</v>
      </c>
      <c r="D562" s="30">
        <f>STOCK!F1037</f>
        <v>0</v>
      </c>
      <c r="E562" s="30">
        <f>STOCK!G1037</f>
        <v>0</v>
      </c>
      <c r="F562" s="30" t="e">
        <f>STOCK!#REF!</f>
        <v>#REF!</v>
      </c>
      <c r="G562" s="30">
        <f>STOCK!H1037</f>
        <v>0</v>
      </c>
      <c r="H562" s="30" t="e">
        <f>STOCK!#REF!</f>
        <v>#REF!</v>
      </c>
      <c r="I562" s="30">
        <f>STOCK!I1037</f>
        <v>0</v>
      </c>
      <c r="J562" s="30">
        <f>STOCK!J1037</f>
        <v>0</v>
      </c>
      <c r="K562" s="30" t="e">
        <f>STOCK!#REF!</f>
        <v>#REF!</v>
      </c>
      <c r="L562" s="30">
        <f>STOCK!K1037</f>
        <v>0</v>
      </c>
      <c r="U562" s="30">
        <v>1</v>
      </c>
      <c r="V562" s="30">
        <f>STOCK!O1037</f>
        <v>0</v>
      </c>
      <c r="X562" s="30">
        <v>0</v>
      </c>
      <c r="Y562" s="30">
        <f t="shared" si="9"/>
        <v>0</v>
      </c>
      <c r="AG562" s="30">
        <f>STOCK!A1037</f>
        <v>0</v>
      </c>
      <c r="AI562" s="30">
        <v>0</v>
      </c>
    </row>
    <row r="563" spans="1:35" x14ac:dyDescent="0.15">
      <c r="A563" s="30">
        <f>STOCK!C1038</f>
        <v>0</v>
      </c>
      <c r="B563" s="30">
        <f>STOCK!D1038</f>
        <v>0</v>
      </c>
      <c r="C563" s="30">
        <f>STOCK!E1038</f>
        <v>0</v>
      </c>
      <c r="D563" s="30">
        <f>STOCK!F1038</f>
        <v>0</v>
      </c>
      <c r="E563" s="30">
        <f>STOCK!G1038</f>
        <v>0</v>
      </c>
      <c r="F563" s="30" t="e">
        <f>STOCK!#REF!</f>
        <v>#REF!</v>
      </c>
      <c r="G563" s="30">
        <f>STOCK!H1038</f>
        <v>0</v>
      </c>
      <c r="H563" s="30" t="e">
        <f>STOCK!#REF!</f>
        <v>#REF!</v>
      </c>
      <c r="I563" s="30">
        <f>STOCK!I1038</f>
        <v>0</v>
      </c>
      <c r="J563" s="30">
        <f>STOCK!J1038</f>
        <v>0</v>
      </c>
      <c r="K563" s="30" t="e">
        <f>STOCK!#REF!</f>
        <v>#REF!</v>
      </c>
      <c r="L563" s="30">
        <f>STOCK!K1038</f>
        <v>0</v>
      </c>
      <c r="U563" s="30">
        <v>1</v>
      </c>
      <c r="V563" s="30">
        <f>STOCK!O1038</f>
        <v>0</v>
      </c>
      <c r="X563" s="30">
        <v>0</v>
      </c>
      <c r="Y563" s="30">
        <f t="shared" si="9"/>
        <v>0</v>
      </c>
      <c r="AG563" s="30">
        <f>STOCK!A1038</f>
        <v>0</v>
      </c>
      <c r="AI563" s="30">
        <v>0</v>
      </c>
    </row>
    <row r="564" spans="1:35" x14ac:dyDescent="0.15">
      <c r="A564" s="30">
        <f>STOCK!C1039</f>
        <v>0</v>
      </c>
      <c r="B564" s="30">
        <f>STOCK!D1039</f>
        <v>0</v>
      </c>
      <c r="C564" s="30">
        <f>STOCK!E1039</f>
        <v>0</v>
      </c>
      <c r="D564" s="30">
        <f>STOCK!F1039</f>
        <v>0</v>
      </c>
      <c r="E564" s="30">
        <f>STOCK!G1039</f>
        <v>0</v>
      </c>
      <c r="F564" s="30" t="e">
        <f>STOCK!#REF!</f>
        <v>#REF!</v>
      </c>
      <c r="G564" s="30">
        <f>STOCK!H1039</f>
        <v>0</v>
      </c>
      <c r="H564" s="30" t="e">
        <f>STOCK!#REF!</f>
        <v>#REF!</v>
      </c>
      <c r="I564" s="30">
        <f>STOCK!I1039</f>
        <v>0</v>
      </c>
      <c r="J564" s="30">
        <f>STOCK!J1039</f>
        <v>0</v>
      </c>
      <c r="K564" s="30" t="e">
        <f>STOCK!#REF!</f>
        <v>#REF!</v>
      </c>
      <c r="L564" s="30">
        <f>STOCK!K1039</f>
        <v>0</v>
      </c>
      <c r="U564" s="30">
        <v>1</v>
      </c>
      <c r="V564" s="30">
        <f>STOCK!O1039</f>
        <v>0</v>
      </c>
      <c r="X564" s="30">
        <v>0</v>
      </c>
      <c r="Y564" s="30">
        <f t="shared" si="9"/>
        <v>0</v>
      </c>
      <c r="AG564" s="30">
        <f>STOCK!A1039</f>
        <v>0</v>
      </c>
      <c r="AI564" s="30">
        <v>0</v>
      </c>
    </row>
    <row r="565" spans="1:35" x14ac:dyDescent="0.15">
      <c r="A565" s="30">
        <f>STOCK!C1040</f>
        <v>0</v>
      </c>
      <c r="B565" s="30">
        <f>STOCK!D1040</f>
        <v>0</v>
      </c>
      <c r="C565" s="30">
        <f>STOCK!E1040</f>
        <v>0</v>
      </c>
      <c r="D565" s="30">
        <f>STOCK!F1040</f>
        <v>0</v>
      </c>
      <c r="E565" s="30">
        <f>STOCK!G1040</f>
        <v>0</v>
      </c>
      <c r="F565" s="30" t="e">
        <f>STOCK!#REF!</f>
        <v>#REF!</v>
      </c>
      <c r="G565" s="30">
        <f>STOCK!H1040</f>
        <v>0</v>
      </c>
      <c r="H565" s="30" t="e">
        <f>STOCK!#REF!</f>
        <v>#REF!</v>
      </c>
      <c r="I565" s="30">
        <f>STOCK!I1040</f>
        <v>0</v>
      </c>
      <c r="J565" s="30">
        <f>STOCK!J1040</f>
        <v>0</v>
      </c>
      <c r="K565" s="30" t="e">
        <f>STOCK!#REF!</f>
        <v>#REF!</v>
      </c>
      <c r="L565" s="30">
        <f>STOCK!K1040</f>
        <v>0</v>
      </c>
      <c r="U565" s="30">
        <v>1</v>
      </c>
      <c r="V565" s="30">
        <f>STOCK!O1040</f>
        <v>0</v>
      </c>
      <c r="X565" s="30">
        <v>0</v>
      </c>
      <c r="Y565" s="30">
        <f t="shared" si="9"/>
        <v>0</v>
      </c>
      <c r="AG565" s="30">
        <f>STOCK!A1040</f>
        <v>0</v>
      </c>
      <c r="AI565" s="30">
        <v>0</v>
      </c>
    </row>
    <row r="566" spans="1:35" x14ac:dyDescent="0.15">
      <c r="A566" s="30">
        <f>STOCK!C1041</f>
        <v>0</v>
      </c>
      <c r="B566" s="30">
        <f>STOCK!D1041</f>
        <v>0</v>
      </c>
      <c r="C566" s="30">
        <f>STOCK!E1041</f>
        <v>0</v>
      </c>
      <c r="D566" s="30">
        <f>STOCK!F1041</f>
        <v>0</v>
      </c>
      <c r="E566" s="30">
        <f>STOCK!G1041</f>
        <v>0</v>
      </c>
      <c r="F566" s="30" t="e">
        <f>STOCK!#REF!</f>
        <v>#REF!</v>
      </c>
      <c r="G566" s="30">
        <f>STOCK!H1041</f>
        <v>0</v>
      </c>
      <c r="H566" s="30" t="e">
        <f>STOCK!#REF!</f>
        <v>#REF!</v>
      </c>
      <c r="I566" s="30">
        <f>STOCK!I1041</f>
        <v>0</v>
      </c>
      <c r="J566" s="30">
        <f>STOCK!J1041</f>
        <v>0</v>
      </c>
      <c r="K566" s="30" t="e">
        <f>STOCK!#REF!</f>
        <v>#REF!</v>
      </c>
      <c r="L566" s="30">
        <f>STOCK!K1041</f>
        <v>0</v>
      </c>
      <c r="U566" s="30">
        <v>1</v>
      </c>
      <c r="V566" s="30">
        <f>STOCK!O1041</f>
        <v>0</v>
      </c>
      <c r="X566" s="30">
        <v>0</v>
      </c>
      <c r="Y566" s="30">
        <f t="shared" si="9"/>
        <v>0</v>
      </c>
      <c r="AG566" s="30">
        <f>STOCK!A1041</f>
        <v>0</v>
      </c>
      <c r="AI566" s="30">
        <v>0</v>
      </c>
    </row>
    <row r="567" spans="1:35" x14ac:dyDescent="0.15">
      <c r="A567" s="30">
        <f>STOCK!C1042</f>
        <v>0</v>
      </c>
      <c r="B567" s="30">
        <f>STOCK!D1042</f>
        <v>0</v>
      </c>
      <c r="C567" s="30">
        <f>STOCK!E1042</f>
        <v>0</v>
      </c>
      <c r="D567" s="30">
        <f>STOCK!F1042</f>
        <v>0</v>
      </c>
      <c r="E567" s="30">
        <f>STOCK!G1042</f>
        <v>0</v>
      </c>
      <c r="F567" s="30" t="e">
        <f>STOCK!#REF!</f>
        <v>#REF!</v>
      </c>
      <c r="G567" s="30">
        <f>STOCK!H1042</f>
        <v>0</v>
      </c>
      <c r="H567" s="30" t="e">
        <f>STOCK!#REF!</f>
        <v>#REF!</v>
      </c>
      <c r="I567" s="30">
        <f>STOCK!I1042</f>
        <v>0</v>
      </c>
      <c r="J567" s="30">
        <f>STOCK!J1042</f>
        <v>0</v>
      </c>
      <c r="K567" s="30" t="e">
        <f>STOCK!#REF!</f>
        <v>#REF!</v>
      </c>
      <c r="L567" s="30">
        <f>STOCK!K1042</f>
        <v>0</v>
      </c>
      <c r="U567" s="30">
        <v>1</v>
      </c>
      <c r="V567" s="30">
        <f>STOCK!O1042</f>
        <v>0</v>
      </c>
      <c r="X567" s="30">
        <v>0</v>
      </c>
      <c r="Y567" s="30">
        <f t="shared" si="9"/>
        <v>0</v>
      </c>
      <c r="AG567" s="30">
        <f>STOCK!A1042</f>
        <v>0</v>
      </c>
      <c r="AI567" s="30">
        <v>0</v>
      </c>
    </row>
    <row r="568" spans="1:35" x14ac:dyDescent="0.15">
      <c r="A568" s="30">
        <f>STOCK!C1043</f>
        <v>0</v>
      </c>
      <c r="B568" s="30">
        <f>STOCK!D1043</f>
        <v>0</v>
      </c>
      <c r="C568" s="30">
        <f>STOCK!E1043</f>
        <v>0</v>
      </c>
      <c r="D568" s="30">
        <f>STOCK!F1043</f>
        <v>0</v>
      </c>
      <c r="E568" s="30">
        <f>STOCK!G1043</f>
        <v>0</v>
      </c>
      <c r="F568" s="30" t="e">
        <f>STOCK!#REF!</f>
        <v>#REF!</v>
      </c>
      <c r="G568" s="30">
        <f>STOCK!H1043</f>
        <v>0</v>
      </c>
      <c r="H568" s="30" t="e">
        <f>STOCK!#REF!</f>
        <v>#REF!</v>
      </c>
      <c r="I568" s="30">
        <f>STOCK!I1043</f>
        <v>0</v>
      </c>
      <c r="J568" s="30">
        <f>STOCK!J1043</f>
        <v>0</v>
      </c>
      <c r="K568" s="30" t="e">
        <f>STOCK!#REF!</f>
        <v>#REF!</v>
      </c>
      <c r="L568" s="30">
        <f>STOCK!K1043</f>
        <v>0</v>
      </c>
      <c r="U568" s="30">
        <v>1</v>
      </c>
      <c r="V568" s="30">
        <f>STOCK!O1043</f>
        <v>0</v>
      </c>
      <c r="X568" s="30">
        <v>0</v>
      </c>
      <c r="Y568" s="30">
        <f t="shared" si="9"/>
        <v>0</v>
      </c>
      <c r="AG568" s="30">
        <f>STOCK!A1043</f>
        <v>0</v>
      </c>
      <c r="AI568" s="30">
        <v>0</v>
      </c>
    </row>
    <row r="569" spans="1:35" x14ac:dyDescent="0.15">
      <c r="A569" s="30">
        <f>STOCK!C1044</f>
        <v>0</v>
      </c>
      <c r="B569" s="30">
        <f>STOCK!D1044</f>
        <v>0</v>
      </c>
      <c r="C569" s="30">
        <f>STOCK!E1044</f>
        <v>0</v>
      </c>
      <c r="D569" s="30">
        <f>STOCK!F1044</f>
        <v>0</v>
      </c>
      <c r="E569" s="30">
        <f>STOCK!G1044</f>
        <v>0</v>
      </c>
      <c r="F569" s="30" t="e">
        <f>STOCK!#REF!</f>
        <v>#REF!</v>
      </c>
      <c r="G569" s="30">
        <f>STOCK!H1044</f>
        <v>0</v>
      </c>
      <c r="H569" s="30" t="e">
        <f>STOCK!#REF!</f>
        <v>#REF!</v>
      </c>
      <c r="I569" s="30">
        <f>STOCK!I1044</f>
        <v>0</v>
      </c>
      <c r="J569" s="30">
        <f>STOCK!J1044</f>
        <v>0</v>
      </c>
      <c r="K569" s="30" t="e">
        <f>STOCK!#REF!</f>
        <v>#REF!</v>
      </c>
      <c r="L569" s="30">
        <f>STOCK!K1044</f>
        <v>0</v>
      </c>
      <c r="U569" s="30">
        <v>1</v>
      </c>
      <c r="V569" s="30">
        <f>STOCK!O1044</f>
        <v>0</v>
      </c>
      <c r="X569" s="30">
        <v>0</v>
      </c>
      <c r="Y569" s="30">
        <f t="shared" si="9"/>
        <v>0</v>
      </c>
      <c r="AG569" s="30">
        <f>STOCK!A1044</f>
        <v>0</v>
      </c>
      <c r="AI569" s="30">
        <v>0</v>
      </c>
    </row>
    <row r="570" spans="1:35" x14ac:dyDescent="0.15">
      <c r="A570" s="30">
        <f>STOCK!C1045</f>
        <v>0</v>
      </c>
      <c r="B570" s="30">
        <f>STOCK!D1045</f>
        <v>0</v>
      </c>
      <c r="C570" s="30">
        <f>STOCK!E1045</f>
        <v>0</v>
      </c>
      <c r="D570" s="30">
        <f>STOCK!F1045</f>
        <v>0</v>
      </c>
      <c r="E570" s="30">
        <f>STOCK!G1045</f>
        <v>0</v>
      </c>
      <c r="F570" s="30" t="e">
        <f>STOCK!#REF!</f>
        <v>#REF!</v>
      </c>
      <c r="G570" s="30">
        <f>STOCK!H1045</f>
        <v>0</v>
      </c>
      <c r="H570" s="30" t="e">
        <f>STOCK!#REF!</f>
        <v>#REF!</v>
      </c>
      <c r="I570" s="30">
        <f>STOCK!I1045</f>
        <v>0</v>
      </c>
      <c r="J570" s="30">
        <f>STOCK!J1045</f>
        <v>0</v>
      </c>
      <c r="K570" s="30" t="e">
        <f>STOCK!#REF!</f>
        <v>#REF!</v>
      </c>
      <c r="L570" s="30">
        <f>STOCK!K1045</f>
        <v>0</v>
      </c>
      <c r="U570" s="30">
        <v>1</v>
      </c>
      <c r="V570" s="30">
        <f>STOCK!O1045</f>
        <v>0</v>
      </c>
      <c r="X570" s="30">
        <v>0</v>
      </c>
      <c r="Y570" s="30">
        <f t="shared" si="9"/>
        <v>0</v>
      </c>
      <c r="AG570" s="30">
        <f>STOCK!A1045</f>
        <v>0</v>
      </c>
      <c r="AI570" s="30">
        <v>0</v>
      </c>
    </row>
    <row r="571" spans="1:35" x14ac:dyDescent="0.15">
      <c r="A571" s="30">
        <f>STOCK!C1046</f>
        <v>0</v>
      </c>
      <c r="B571" s="30">
        <f>STOCK!D1046</f>
        <v>0</v>
      </c>
      <c r="C571" s="30">
        <f>STOCK!E1046</f>
        <v>0</v>
      </c>
      <c r="D571" s="30">
        <f>STOCK!F1046</f>
        <v>0</v>
      </c>
      <c r="E571" s="30">
        <f>STOCK!G1046</f>
        <v>0</v>
      </c>
      <c r="F571" s="30" t="e">
        <f>STOCK!#REF!</f>
        <v>#REF!</v>
      </c>
      <c r="G571" s="30">
        <f>STOCK!H1046</f>
        <v>0</v>
      </c>
      <c r="H571" s="30" t="e">
        <f>STOCK!#REF!</f>
        <v>#REF!</v>
      </c>
      <c r="I571" s="30">
        <f>STOCK!I1046</f>
        <v>0</v>
      </c>
      <c r="J571" s="30">
        <f>STOCK!J1046</f>
        <v>0</v>
      </c>
      <c r="K571" s="30" t="e">
        <f>STOCK!#REF!</f>
        <v>#REF!</v>
      </c>
      <c r="L571" s="30">
        <f>STOCK!K1046</f>
        <v>0</v>
      </c>
      <c r="U571" s="30">
        <v>1</v>
      </c>
      <c r="V571" s="30">
        <f>STOCK!O1046</f>
        <v>0</v>
      </c>
      <c r="X571" s="30">
        <v>0</v>
      </c>
      <c r="Y571" s="30">
        <f t="shared" si="9"/>
        <v>0</v>
      </c>
      <c r="AG571" s="30">
        <f>STOCK!A1046</f>
        <v>0</v>
      </c>
      <c r="AI571" s="30">
        <v>0</v>
      </c>
    </row>
    <row r="572" spans="1:35" x14ac:dyDescent="0.15">
      <c r="A572" s="30">
        <f>STOCK!C1047</f>
        <v>0</v>
      </c>
      <c r="B572" s="30">
        <f>STOCK!D1047</f>
        <v>0</v>
      </c>
      <c r="C572" s="30">
        <f>STOCK!E1047</f>
        <v>0</v>
      </c>
      <c r="D572" s="30">
        <f>STOCK!F1047</f>
        <v>0</v>
      </c>
      <c r="E572" s="30">
        <f>STOCK!G1047</f>
        <v>0</v>
      </c>
      <c r="F572" s="30" t="e">
        <f>STOCK!#REF!</f>
        <v>#REF!</v>
      </c>
      <c r="G572" s="30">
        <f>STOCK!H1047</f>
        <v>0</v>
      </c>
      <c r="H572" s="30" t="e">
        <f>STOCK!#REF!</f>
        <v>#REF!</v>
      </c>
      <c r="I572" s="30">
        <f>STOCK!I1047</f>
        <v>0</v>
      </c>
      <c r="J572" s="30">
        <f>STOCK!J1047</f>
        <v>0</v>
      </c>
      <c r="K572" s="30" t="e">
        <f>STOCK!#REF!</f>
        <v>#REF!</v>
      </c>
      <c r="L572" s="30">
        <f>STOCK!K1047</f>
        <v>0</v>
      </c>
      <c r="U572" s="30">
        <v>1</v>
      </c>
      <c r="V572" s="30">
        <f>STOCK!O1047</f>
        <v>0</v>
      </c>
      <c r="X572" s="30">
        <v>0</v>
      </c>
      <c r="Y572" s="30">
        <f t="shared" si="9"/>
        <v>0</v>
      </c>
      <c r="AG572" s="30">
        <f>STOCK!A1047</f>
        <v>0</v>
      </c>
      <c r="AI572" s="30">
        <v>0</v>
      </c>
    </row>
    <row r="573" spans="1:35" x14ac:dyDescent="0.15">
      <c r="A573" s="30">
        <f>STOCK!C1048</f>
        <v>0</v>
      </c>
      <c r="B573" s="30">
        <f>STOCK!D1048</f>
        <v>0</v>
      </c>
      <c r="C573" s="30">
        <f>STOCK!E1048</f>
        <v>0</v>
      </c>
      <c r="D573" s="30">
        <f>STOCK!F1048</f>
        <v>0</v>
      </c>
      <c r="E573" s="30">
        <f>STOCK!G1048</f>
        <v>0</v>
      </c>
      <c r="F573" s="30" t="e">
        <f>STOCK!#REF!</f>
        <v>#REF!</v>
      </c>
      <c r="G573" s="30">
        <f>STOCK!H1048</f>
        <v>0</v>
      </c>
      <c r="H573" s="30" t="e">
        <f>STOCK!#REF!</f>
        <v>#REF!</v>
      </c>
      <c r="I573" s="30">
        <f>STOCK!I1048</f>
        <v>0</v>
      </c>
      <c r="J573" s="30">
        <f>STOCK!J1048</f>
        <v>0</v>
      </c>
      <c r="K573" s="30" t="e">
        <f>STOCK!#REF!</f>
        <v>#REF!</v>
      </c>
      <c r="L573" s="30">
        <f>STOCK!K1048</f>
        <v>0</v>
      </c>
      <c r="U573" s="30">
        <v>1</v>
      </c>
      <c r="V573" s="30">
        <f>STOCK!O1048</f>
        <v>0</v>
      </c>
      <c r="X573" s="30">
        <v>0</v>
      </c>
      <c r="Y573" s="30">
        <f t="shared" si="9"/>
        <v>0</v>
      </c>
      <c r="AG573" s="30">
        <f>STOCK!A1048</f>
        <v>0</v>
      </c>
      <c r="AI573" s="30">
        <v>0</v>
      </c>
    </row>
    <row r="574" spans="1:35" x14ac:dyDescent="0.15">
      <c r="A574" s="30">
        <f>STOCK!C1049</f>
        <v>0</v>
      </c>
      <c r="B574" s="30">
        <f>STOCK!D1049</f>
        <v>0</v>
      </c>
      <c r="C574" s="30">
        <f>STOCK!E1049</f>
        <v>0</v>
      </c>
      <c r="D574" s="30">
        <f>STOCK!F1049</f>
        <v>0</v>
      </c>
      <c r="E574" s="30">
        <f>STOCK!G1049</f>
        <v>0</v>
      </c>
      <c r="F574" s="30" t="e">
        <f>STOCK!#REF!</f>
        <v>#REF!</v>
      </c>
      <c r="G574" s="30">
        <f>STOCK!H1049</f>
        <v>0</v>
      </c>
      <c r="H574" s="30" t="e">
        <f>STOCK!#REF!</f>
        <v>#REF!</v>
      </c>
      <c r="I574" s="30">
        <f>STOCK!I1049</f>
        <v>0</v>
      </c>
      <c r="J574" s="30">
        <f>STOCK!J1049</f>
        <v>0</v>
      </c>
      <c r="K574" s="30" t="e">
        <f>STOCK!#REF!</f>
        <v>#REF!</v>
      </c>
      <c r="L574" s="30">
        <f>STOCK!K1049</f>
        <v>0</v>
      </c>
      <c r="U574" s="30">
        <v>1</v>
      </c>
      <c r="V574" s="30">
        <f>STOCK!O1049</f>
        <v>0</v>
      </c>
      <c r="X574" s="30">
        <v>0</v>
      </c>
      <c r="Y574" s="30">
        <f t="shared" si="9"/>
        <v>0</v>
      </c>
      <c r="AG574" s="30">
        <f>STOCK!A1049</f>
        <v>0</v>
      </c>
      <c r="AI574" s="30">
        <v>0</v>
      </c>
    </row>
    <row r="575" spans="1:35" x14ac:dyDescent="0.15">
      <c r="A575" s="30">
        <f>STOCK!C1050</f>
        <v>0</v>
      </c>
      <c r="B575" s="30">
        <f>STOCK!D1050</f>
        <v>0</v>
      </c>
      <c r="C575" s="30">
        <f>STOCK!E1050</f>
        <v>0</v>
      </c>
      <c r="D575" s="30">
        <f>STOCK!F1050</f>
        <v>0</v>
      </c>
      <c r="E575" s="30">
        <f>STOCK!G1050</f>
        <v>0</v>
      </c>
      <c r="F575" s="30" t="e">
        <f>STOCK!#REF!</f>
        <v>#REF!</v>
      </c>
      <c r="G575" s="30">
        <f>STOCK!H1050</f>
        <v>0</v>
      </c>
      <c r="H575" s="30" t="e">
        <f>STOCK!#REF!</f>
        <v>#REF!</v>
      </c>
      <c r="I575" s="30">
        <f>STOCK!I1050</f>
        <v>0</v>
      </c>
      <c r="J575" s="30">
        <f>STOCK!J1050</f>
        <v>0</v>
      </c>
      <c r="K575" s="30" t="e">
        <f>STOCK!#REF!</f>
        <v>#REF!</v>
      </c>
      <c r="L575" s="30">
        <f>STOCK!K1050</f>
        <v>0</v>
      </c>
      <c r="U575" s="30">
        <v>1</v>
      </c>
      <c r="V575" s="30">
        <f>STOCK!O1050</f>
        <v>0</v>
      </c>
      <c r="X575" s="30">
        <v>0</v>
      </c>
      <c r="Y575" s="30">
        <f t="shared" si="9"/>
        <v>0</v>
      </c>
      <c r="AG575" s="30">
        <f>STOCK!A1050</f>
        <v>0</v>
      </c>
      <c r="AI575" s="30">
        <v>0</v>
      </c>
    </row>
    <row r="576" spans="1:35" x14ac:dyDescent="0.15">
      <c r="A576" s="30">
        <f>STOCK!C1051</f>
        <v>0</v>
      </c>
      <c r="B576" s="30">
        <f>STOCK!D1051</f>
        <v>0</v>
      </c>
      <c r="C576" s="30">
        <f>STOCK!E1051</f>
        <v>0</v>
      </c>
      <c r="D576" s="30">
        <f>STOCK!F1051</f>
        <v>0</v>
      </c>
      <c r="E576" s="30">
        <f>STOCK!G1051</f>
        <v>0</v>
      </c>
      <c r="F576" s="30" t="e">
        <f>STOCK!#REF!</f>
        <v>#REF!</v>
      </c>
      <c r="G576" s="30">
        <f>STOCK!H1051</f>
        <v>0</v>
      </c>
      <c r="H576" s="30" t="e">
        <f>STOCK!#REF!</f>
        <v>#REF!</v>
      </c>
      <c r="I576" s="30">
        <f>STOCK!I1051</f>
        <v>0</v>
      </c>
      <c r="J576" s="30">
        <f>STOCK!J1051</f>
        <v>0</v>
      </c>
      <c r="K576" s="30" t="e">
        <f>STOCK!#REF!</f>
        <v>#REF!</v>
      </c>
      <c r="L576" s="30">
        <f>STOCK!K1051</f>
        <v>0</v>
      </c>
      <c r="U576" s="30">
        <v>1</v>
      </c>
      <c r="V576" s="30">
        <f>STOCK!O1051</f>
        <v>0</v>
      </c>
      <c r="X576" s="30">
        <v>0</v>
      </c>
      <c r="Y576" s="30">
        <f t="shared" si="9"/>
        <v>0</v>
      </c>
      <c r="AG576" s="30">
        <f>STOCK!A1051</f>
        <v>0</v>
      </c>
      <c r="AI576" s="30">
        <v>0</v>
      </c>
    </row>
    <row r="577" spans="1:35" x14ac:dyDescent="0.15">
      <c r="A577" s="30">
        <f>STOCK!C1052</f>
        <v>0</v>
      </c>
      <c r="B577" s="30">
        <f>STOCK!D1052</f>
        <v>0</v>
      </c>
      <c r="C577" s="30">
        <f>STOCK!E1052</f>
        <v>0</v>
      </c>
      <c r="D577" s="30">
        <f>STOCK!F1052</f>
        <v>0</v>
      </c>
      <c r="E577" s="30">
        <f>STOCK!G1052</f>
        <v>0</v>
      </c>
      <c r="F577" s="30" t="e">
        <f>STOCK!#REF!</f>
        <v>#REF!</v>
      </c>
      <c r="G577" s="30">
        <f>STOCK!H1052</f>
        <v>0</v>
      </c>
      <c r="H577" s="30" t="e">
        <f>STOCK!#REF!</f>
        <v>#REF!</v>
      </c>
      <c r="I577" s="30">
        <f>STOCK!I1052</f>
        <v>0</v>
      </c>
      <c r="J577" s="30">
        <f>STOCK!J1052</f>
        <v>0</v>
      </c>
      <c r="K577" s="30" t="e">
        <f>STOCK!#REF!</f>
        <v>#REF!</v>
      </c>
      <c r="L577" s="30">
        <f>STOCK!K1052</f>
        <v>0</v>
      </c>
      <c r="U577" s="30">
        <v>1</v>
      </c>
      <c r="V577" s="30">
        <f>STOCK!O1052</f>
        <v>0</v>
      </c>
      <c r="X577" s="30">
        <v>0</v>
      </c>
      <c r="Y577" s="30">
        <f t="shared" si="9"/>
        <v>0</v>
      </c>
      <c r="AG577" s="30">
        <f>STOCK!A1052</f>
        <v>0</v>
      </c>
      <c r="AI577" s="30">
        <v>0</v>
      </c>
    </row>
    <row r="578" spans="1:35" x14ac:dyDescent="0.15">
      <c r="A578" s="30">
        <f>STOCK!C1053</f>
        <v>0</v>
      </c>
      <c r="B578" s="30">
        <f>STOCK!D1053</f>
        <v>0</v>
      </c>
      <c r="C578" s="30">
        <f>STOCK!E1053</f>
        <v>0</v>
      </c>
      <c r="D578" s="30">
        <f>STOCK!F1053</f>
        <v>0</v>
      </c>
      <c r="E578" s="30">
        <f>STOCK!G1053</f>
        <v>0</v>
      </c>
      <c r="F578" s="30" t="e">
        <f>STOCK!#REF!</f>
        <v>#REF!</v>
      </c>
      <c r="G578" s="30">
        <f>STOCK!H1053</f>
        <v>0</v>
      </c>
      <c r="H578" s="30" t="e">
        <f>STOCK!#REF!</f>
        <v>#REF!</v>
      </c>
      <c r="I578" s="30">
        <f>STOCK!I1053</f>
        <v>0</v>
      </c>
      <c r="J578" s="30">
        <f>STOCK!J1053</f>
        <v>0</v>
      </c>
      <c r="K578" s="30" t="e">
        <f>STOCK!#REF!</f>
        <v>#REF!</v>
      </c>
      <c r="L578" s="30">
        <f>STOCK!K1053</f>
        <v>0</v>
      </c>
      <c r="U578" s="30">
        <v>1</v>
      </c>
      <c r="V578" s="30">
        <f>STOCK!O1053</f>
        <v>0</v>
      </c>
      <c r="X578" s="30">
        <v>0</v>
      </c>
      <c r="Y578" s="30">
        <f t="shared" si="9"/>
        <v>0</v>
      </c>
      <c r="AG578" s="30">
        <f>STOCK!A1053</f>
        <v>0</v>
      </c>
      <c r="AI578" s="30">
        <v>0</v>
      </c>
    </row>
    <row r="579" spans="1:35" x14ac:dyDescent="0.15">
      <c r="A579" s="30">
        <f>STOCK!C1054</f>
        <v>0</v>
      </c>
      <c r="B579" s="30">
        <f>STOCK!D1054</f>
        <v>0</v>
      </c>
      <c r="C579" s="30">
        <f>STOCK!E1054</f>
        <v>0</v>
      </c>
      <c r="D579" s="30">
        <f>STOCK!F1054</f>
        <v>0</v>
      </c>
      <c r="E579" s="30">
        <f>STOCK!G1054</f>
        <v>0</v>
      </c>
      <c r="F579" s="30" t="e">
        <f>STOCK!#REF!</f>
        <v>#REF!</v>
      </c>
      <c r="G579" s="30">
        <f>STOCK!H1054</f>
        <v>0</v>
      </c>
      <c r="H579" s="30" t="e">
        <f>STOCK!#REF!</f>
        <v>#REF!</v>
      </c>
      <c r="I579" s="30">
        <f>STOCK!I1054</f>
        <v>0</v>
      </c>
      <c r="J579" s="30">
        <f>STOCK!J1054</f>
        <v>0</v>
      </c>
      <c r="K579" s="30" t="e">
        <f>STOCK!#REF!</f>
        <v>#REF!</v>
      </c>
      <c r="L579" s="30">
        <f>STOCK!K1054</f>
        <v>0</v>
      </c>
      <c r="U579" s="30">
        <v>1</v>
      </c>
      <c r="V579" s="30">
        <f>STOCK!O1054</f>
        <v>0</v>
      </c>
      <c r="X579" s="30">
        <v>0</v>
      </c>
      <c r="Y579" s="30">
        <f t="shared" si="9"/>
        <v>0</v>
      </c>
      <c r="AG579" s="30">
        <f>STOCK!A1054</f>
        <v>0</v>
      </c>
      <c r="AI579" s="30">
        <v>0</v>
      </c>
    </row>
    <row r="580" spans="1:35" x14ac:dyDescent="0.15">
      <c r="A580" s="30">
        <f>STOCK!C1055</f>
        <v>0</v>
      </c>
      <c r="B580" s="30">
        <f>STOCK!D1055</f>
        <v>0</v>
      </c>
      <c r="C580" s="30">
        <f>STOCK!E1055</f>
        <v>0</v>
      </c>
      <c r="D580" s="30">
        <f>STOCK!F1055</f>
        <v>0</v>
      </c>
      <c r="E580" s="30">
        <f>STOCK!G1055</f>
        <v>0</v>
      </c>
      <c r="F580" s="30" t="e">
        <f>STOCK!#REF!</f>
        <v>#REF!</v>
      </c>
      <c r="G580" s="30">
        <f>STOCK!H1055</f>
        <v>0</v>
      </c>
      <c r="H580" s="30" t="e">
        <f>STOCK!#REF!</f>
        <v>#REF!</v>
      </c>
      <c r="I580" s="30">
        <f>STOCK!I1055</f>
        <v>0</v>
      </c>
      <c r="J580" s="30">
        <f>STOCK!J1055</f>
        <v>0</v>
      </c>
      <c r="K580" s="30" t="e">
        <f>STOCK!#REF!</f>
        <v>#REF!</v>
      </c>
      <c r="L580" s="30">
        <f>STOCK!K1055</f>
        <v>0</v>
      </c>
      <c r="U580" s="30">
        <v>1</v>
      </c>
      <c r="V580" s="30">
        <f>STOCK!O1055</f>
        <v>0</v>
      </c>
      <c r="X580" s="30">
        <v>0</v>
      </c>
      <c r="Y580" s="30">
        <f t="shared" si="9"/>
        <v>0</v>
      </c>
      <c r="AG580" s="30">
        <f>STOCK!A1055</f>
        <v>0</v>
      </c>
      <c r="AI580" s="30">
        <v>0</v>
      </c>
    </row>
    <row r="581" spans="1:35" x14ac:dyDescent="0.15">
      <c r="A581" s="30">
        <f>STOCK!C1056</f>
        <v>0</v>
      </c>
      <c r="B581" s="30">
        <f>STOCK!D1056</f>
        <v>0</v>
      </c>
      <c r="C581" s="30">
        <f>STOCK!E1056</f>
        <v>0</v>
      </c>
      <c r="D581" s="30">
        <f>STOCK!F1056</f>
        <v>0</v>
      </c>
      <c r="E581" s="30">
        <f>STOCK!G1056</f>
        <v>0</v>
      </c>
      <c r="F581" s="30" t="e">
        <f>STOCK!#REF!</f>
        <v>#REF!</v>
      </c>
      <c r="G581" s="30">
        <f>STOCK!H1056</f>
        <v>0</v>
      </c>
      <c r="H581" s="30" t="e">
        <f>STOCK!#REF!</f>
        <v>#REF!</v>
      </c>
      <c r="I581" s="30">
        <f>STOCK!I1056</f>
        <v>0</v>
      </c>
      <c r="J581" s="30">
        <f>STOCK!J1056</f>
        <v>0</v>
      </c>
      <c r="K581" s="30" t="e">
        <f>STOCK!#REF!</f>
        <v>#REF!</v>
      </c>
      <c r="L581" s="30">
        <f>STOCK!K1056</f>
        <v>0</v>
      </c>
      <c r="U581" s="30">
        <v>1</v>
      </c>
      <c r="V581" s="30">
        <f>STOCK!O1056</f>
        <v>0</v>
      </c>
      <c r="X581" s="30">
        <v>0</v>
      </c>
      <c r="Y581" s="30">
        <f t="shared" si="9"/>
        <v>0</v>
      </c>
      <c r="AG581" s="30">
        <f>STOCK!A1056</f>
        <v>0</v>
      </c>
      <c r="AI581" s="30">
        <v>0</v>
      </c>
    </row>
    <row r="582" spans="1:35" x14ac:dyDescent="0.15">
      <c r="A582" s="30">
        <f>STOCK!C1057</f>
        <v>0</v>
      </c>
      <c r="B582" s="30">
        <f>STOCK!D1057</f>
        <v>0</v>
      </c>
      <c r="C582" s="30">
        <f>STOCK!E1057</f>
        <v>0</v>
      </c>
      <c r="D582" s="30">
        <f>STOCK!F1057</f>
        <v>0</v>
      </c>
      <c r="E582" s="30">
        <f>STOCK!G1057</f>
        <v>0</v>
      </c>
      <c r="F582" s="30" t="e">
        <f>STOCK!#REF!</f>
        <v>#REF!</v>
      </c>
      <c r="G582" s="30">
        <f>STOCK!H1057</f>
        <v>0</v>
      </c>
      <c r="H582" s="30" t="e">
        <f>STOCK!#REF!</f>
        <v>#REF!</v>
      </c>
      <c r="I582" s="30">
        <f>STOCK!I1057</f>
        <v>0</v>
      </c>
      <c r="J582" s="30">
        <f>STOCK!J1057</f>
        <v>0</v>
      </c>
      <c r="K582" s="30" t="e">
        <f>STOCK!#REF!</f>
        <v>#REF!</v>
      </c>
      <c r="L582" s="30">
        <f>STOCK!K1057</f>
        <v>0</v>
      </c>
      <c r="U582" s="30">
        <v>1</v>
      </c>
      <c r="V582" s="30">
        <f>STOCK!O1057</f>
        <v>0</v>
      </c>
      <c r="X582" s="30">
        <v>0</v>
      </c>
      <c r="Y582" s="30">
        <f t="shared" ref="Y582:Y587" si="10">IF(V582&gt;0,1,0)</f>
        <v>0</v>
      </c>
      <c r="AG582" s="30">
        <f>STOCK!A1057</f>
        <v>0</v>
      </c>
      <c r="AI582" s="30">
        <v>0</v>
      </c>
    </row>
    <row r="583" spans="1:35" x14ac:dyDescent="0.15">
      <c r="A583" s="30">
        <f>STOCK!C1058</f>
        <v>0</v>
      </c>
      <c r="B583" s="30">
        <f>STOCK!D1058</f>
        <v>0</v>
      </c>
      <c r="C583" s="30">
        <f>STOCK!E1058</f>
        <v>0</v>
      </c>
      <c r="D583" s="30">
        <f>STOCK!F1058</f>
        <v>0</v>
      </c>
      <c r="E583" s="30">
        <f>STOCK!G1058</f>
        <v>0</v>
      </c>
      <c r="F583" s="30" t="e">
        <f>STOCK!#REF!</f>
        <v>#REF!</v>
      </c>
      <c r="G583" s="30">
        <f>STOCK!H1058</f>
        <v>0</v>
      </c>
      <c r="H583" s="30" t="e">
        <f>STOCK!#REF!</f>
        <v>#REF!</v>
      </c>
      <c r="I583" s="30">
        <f>STOCK!I1058</f>
        <v>0</v>
      </c>
      <c r="J583" s="30">
        <f>STOCK!J1058</f>
        <v>0</v>
      </c>
      <c r="K583" s="30" t="e">
        <f>STOCK!#REF!</f>
        <v>#REF!</v>
      </c>
      <c r="L583" s="30">
        <f>STOCK!K1058</f>
        <v>0</v>
      </c>
      <c r="U583" s="30">
        <v>1</v>
      </c>
      <c r="V583" s="30">
        <f>STOCK!O1058</f>
        <v>0</v>
      </c>
      <c r="X583" s="30">
        <v>0</v>
      </c>
      <c r="Y583" s="30">
        <f t="shared" si="10"/>
        <v>0</v>
      </c>
      <c r="AG583" s="30">
        <f>STOCK!A1058</f>
        <v>0</v>
      </c>
      <c r="AI583" s="30">
        <v>0</v>
      </c>
    </row>
    <row r="584" spans="1:35" x14ac:dyDescent="0.15">
      <c r="A584" s="30">
        <f>STOCK!C1059</f>
        <v>0</v>
      </c>
      <c r="B584" s="30">
        <f>STOCK!D1059</f>
        <v>0</v>
      </c>
      <c r="C584" s="30">
        <f>STOCK!E1059</f>
        <v>0</v>
      </c>
      <c r="D584" s="30">
        <f>STOCK!F1059</f>
        <v>0</v>
      </c>
      <c r="E584" s="30">
        <f>STOCK!G1059</f>
        <v>0</v>
      </c>
      <c r="F584" s="30" t="e">
        <f>STOCK!#REF!</f>
        <v>#REF!</v>
      </c>
      <c r="G584" s="30">
        <f>STOCK!H1059</f>
        <v>0</v>
      </c>
      <c r="H584" s="30" t="e">
        <f>STOCK!#REF!</f>
        <v>#REF!</v>
      </c>
      <c r="I584" s="30">
        <f>STOCK!I1059</f>
        <v>0</v>
      </c>
      <c r="J584" s="30">
        <f>STOCK!J1059</f>
        <v>0</v>
      </c>
      <c r="K584" s="30" t="e">
        <f>STOCK!#REF!</f>
        <v>#REF!</v>
      </c>
      <c r="L584" s="30">
        <f>STOCK!K1059</f>
        <v>0</v>
      </c>
      <c r="U584" s="30">
        <v>1</v>
      </c>
      <c r="V584" s="30">
        <f>STOCK!O1059</f>
        <v>0</v>
      </c>
      <c r="X584" s="30">
        <v>0</v>
      </c>
      <c r="Y584" s="30">
        <f t="shared" si="10"/>
        <v>0</v>
      </c>
      <c r="AG584" s="30">
        <f>STOCK!A1059</f>
        <v>0</v>
      </c>
      <c r="AI584" s="30">
        <v>0</v>
      </c>
    </row>
    <row r="585" spans="1:35" x14ac:dyDescent="0.15">
      <c r="A585" s="30">
        <f>STOCK!C1060</f>
        <v>0</v>
      </c>
      <c r="B585" s="30">
        <f>STOCK!D1060</f>
        <v>0</v>
      </c>
      <c r="C585" s="30">
        <f>STOCK!E1060</f>
        <v>0</v>
      </c>
      <c r="D585" s="30">
        <f>STOCK!F1060</f>
        <v>0</v>
      </c>
      <c r="E585" s="30">
        <f>STOCK!G1060</f>
        <v>0</v>
      </c>
      <c r="F585" s="30" t="e">
        <f>STOCK!#REF!</f>
        <v>#REF!</v>
      </c>
      <c r="G585" s="30">
        <f>STOCK!H1060</f>
        <v>0</v>
      </c>
      <c r="H585" s="30" t="e">
        <f>STOCK!#REF!</f>
        <v>#REF!</v>
      </c>
      <c r="I585" s="30">
        <f>STOCK!I1060</f>
        <v>0</v>
      </c>
      <c r="J585" s="30">
        <f>STOCK!J1060</f>
        <v>0</v>
      </c>
      <c r="K585" s="30" t="e">
        <f>STOCK!#REF!</f>
        <v>#REF!</v>
      </c>
      <c r="L585" s="30">
        <f>STOCK!K1060</f>
        <v>0</v>
      </c>
      <c r="U585" s="30">
        <v>1</v>
      </c>
      <c r="V585" s="30">
        <f>STOCK!O1060</f>
        <v>0</v>
      </c>
      <c r="X585" s="30">
        <v>0</v>
      </c>
      <c r="Y585" s="30">
        <f t="shared" si="10"/>
        <v>0</v>
      </c>
      <c r="AG585" s="30">
        <f>STOCK!A1060</f>
        <v>0</v>
      </c>
      <c r="AI585" s="30">
        <v>0</v>
      </c>
    </row>
    <row r="586" spans="1:35" x14ac:dyDescent="0.15">
      <c r="A586" s="30">
        <f>STOCK!C1061</f>
        <v>0</v>
      </c>
      <c r="B586" s="30">
        <f>STOCK!D1061</f>
        <v>0</v>
      </c>
      <c r="C586" s="30">
        <f>STOCK!E1061</f>
        <v>0</v>
      </c>
      <c r="D586" s="30">
        <f>STOCK!F1061</f>
        <v>0</v>
      </c>
      <c r="E586" s="30">
        <f>STOCK!G1061</f>
        <v>0</v>
      </c>
      <c r="F586" s="30" t="e">
        <f>STOCK!#REF!</f>
        <v>#REF!</v>
      </c>
      <c r="G586" s="30">
        <f>STOCK!H1061</f>
        <v>0</v>
      </c>
      <c r="H586" s="30" t="e">
        <f>STOCK!#REF!</f>
        <v>#REF!</v>
      </c>
      <c r="I586" s="30">
        <f>STOCK!I1061</f>
        <v>0</v>
      </c>
      <c r="J586" s="30">
        <f>STOCK!J1061</f>
        <v>0</v>
      </c>
      <c r="K586" s="30" t="e">
        <f>STOCK!#REF!</f>
        <v>#REF!</v>
      </c>
      <c r="L586" s="30">
        <f>STOCK!K1061</f>
        <v>0</v>
      </c>
      <c r="U586" s="30">
        <v>1</v>
      </c>
      <c r="V586" s="30">
        <f>STOCK!O1061</f>
        <v>0</v>
      </c>
      <c r="X586" s="30">
        <v>0</v>
      </c>
      <c r="Y586" s="30">
        <f t="shared" si="10"/>
        <v>0</v>
      </c>
      <c r="AG586" s="30">
        <f>STOCK!A1061</f>
        <v>0</v>
      </c>
      <c r="AI586" s="30">
        <v>0</v>
      </c>
    </row>
    <row r="587" spans="1:35" x14ac:dyDescent="0.15">
      <c r="A587" s="30">
        <f>STOCK!C1062</f>
        <v>0</v>
      </c>
      <c r="B587" s="30">
        <f>STOCK!D1062</f>
        <v>0</v>
      </c>
      <c r="C587" s="30">
        <f>STOCK!E1062</f>
        <v>0</v>
      </c>
      <c r="D587" s="30">
        <f>STOCK!F1062</f>
        <v>0</v>
      </c>
      <c r="E587" s="30">
        <f>STOCK!G1062</f>
        <v>0</v>
      </c>
      <c r="F587" s="30" t="e">
        <f>STOCK!#REF!</f>
        <v>#REF!</v>
      </c>
      <c r="G587" s="30">
        <f>STOCK!H1062</f>
        <v>0</v>
      </c>
      <c r="H587" s="30" t="e">
        <f>STOCK!#REF!</f>
        <v>#REF!</v>
      </c>
      <c r="I587" s="30">
        <f>STOCK!I1062</f>
        <v>0</v>
      </c>
      <c r="J587" s="30">
        <f>STOCK!J1062</f>
        <v>0</v>
      </c>
      <c r="K587" s="30" t="e">
        <f>STOCK!#REF!</f>
        <v>#REF!</v>
      </c>
      <c r="L587" s="30">
        <f>STOCK!K1062</f>
        <v>0</v>
      </c>
      <c r="U587" s="30">
        <v>1</v>
      </c>
      <c r="V587" s="30">
        <f>STOCK!O1062</f>
        <v>0</v>
      </c>
      <c r="X587" s="30">
        <v>0</v>
      </c>
      <c r="Y587" s="30">
        <f t="shared" si="10"/>
        <v>0</v>
      </c>
      <c r="AG587" s="30">
        <f>STOCK!A1062</f>
        <v>0</v>
      </c>
      <c r="AI587" s="30">
        <v>0</v>
      </c>
    </row>
    <row r="588" spans="1:35" x14ac:dyDescent="0.15">
      <c r="A588" s="30">
        <f>STOCK!C1063</f>
        <v>0</v>
      </c>
      <c r="B588" s="30">
        <f>STOCK!D1063</f>
        <v>0</v>
      </c>
      <c r="C588" s="30">
        <f>STOCK!E1063</f>
        <v>0</v>
      </c>
      <c r="D588" s="30">
        <f>STOCK!F1063</f>
        <v>0</v>
      </c>
      <c r="E588" s="30">
        <f>STOCK!G1063</f>
        <v>0</v>
      </c>
      <c r="F588" s="30" t="e">
        <f>STOCK!#REF!</f>
        <v>#REF!</v>
      </c>
      <c r="G588" s="30">
        <f>STOCK!H1063</f>
        <v>0</v>
      </c>
      <c r="H588" s="30" t="e">
        <f>STOCK!#REF!</f>
        <v>#REF!</v>
      </c>
      <c r="I588" s="30">
        <f>STOCK!I1063</f>
        <v>0</v>
      </c>
      <c r="J588" s="30">
        <f>STOCK!J1063</f>
        <v>0</v>
      </c>
      <c r="K588" s="30" t="e">
        <f>STOCK!#REF!</f>
        <v>#REF!</v>
      </c>
      <c r="L588" s="30">
        <f>STOCK!K1063</f>
        <v>0</v>
      </c>
      <c r="U588" s="30">
        <v>1</v>
      </c>
      <c r="V588" s="30">
        <f>STOCK!O1063</f>
        <v>0</v>
      </c>
      <c r="X588" s="30">
        <v>0</v>
      </c>
      <c r="Y588" s="30">
        <f t="shared" ref="Y588:Y651" si="11">IF(V588&gt;0,1,0)</f>
        <v>0</v>
      </c>
      <c r="AG588" s="30">
        <f>STOCK!A1063</f>
        <v>0</v>
      </c>
      <c r="AI588" s="30">
        <v>0</v>
      </c>
    </row>
    <row r="589" spans="1:35" x14ac:dyDescent="0.15">
      <c r="A589" s="30">
        <f>STOCK!C1064</f>
        <v>0</v>
      </c>
      <c r="B589" s="30">
        <f>STOCK!D1064</f>
        <v>0</v>
      </c>
      <c r="C589" s="30">
        <f>STOCK!E1064</f>
        <v>0</v>
      </c>
      <c r="D589" s="30">
        <f>STOCK!F1064</f>
        <v>0</v>
      </c>
      <c r="E589" s="30">
        <f>STOCK!G1064</f>
        <v>0</v>
      </c>
      <c r="F589" s="30" t="e">
        <f>STOCK!#REF!</f>
        <v>#REF!</v>
      </c>
      <c r="G589" s="30">
        <f>STOCK!H1064</f>
        <v>0</v>
      </c>
      <c r="H589" s="30" t="e">
        <f>STOCK!#REF!</f>
        <v>#REF!</v>
      </c>
      <c r="I589" s="30">
        <f>STOCK!I1064</f>
        <v>0</v>
      </c>
      <c r="J589" s="30">
        <f>STOCK!J1064</f>
        <v>0</v>
      </c>
      <c r="K589" s="30" t="e">
        <f>STOCK!#REF!</f>
        <v>#REF!</v>
      </c>
      <c r="L589" s="30">
        <f>STOCK!K1064</f>
        <v>0</v>
      </c>
      <c r="U589" s="30">
        <v>1</v>
      </c>
      <c r="V589" s="30">
        <f>STOCK!O1064</f>
        <v>0</v>
      </c>
      <c r="X589" s="30">
        <v>0</v>
      </c>
      <c r="Y589" s="30">
        <f t="shared" si="11"/>
        <v>0</v>
      </c>
      <c r="AG589" s="30">
        <f>STOCK!A1064</f>
        <v>0</v>
      </c>
      <c r="AI589" s="30">
        <v>0</v>
      </c>
    </row>
    <row r="590" spans="1:35" x14ac:dyDescent="0.15">
      <c r="A590" s="30">
        <f>STOCK!C1065</f>
        <v>0</v>
      </c>
      <c r="B590" s="30">
        <f>STOCK!D1065</f>
        <v>0</v>
      </c>
      <c r="C590" s="30">
        <f>STOCK!E1065</f>
        <v>0</v>
      </c>
      <c r="D590" s="30">
        <f>STOCK!F1065</f>
        <v>0</v>
      </c>
      <c r="E590" s="30">
        <f>STOCK!G1065</f>
        <v>0</v>
      </c>
      <c r="F590" s="30" t="e">
        <f>STOCK!#REF!</f>
        <v>#REF!</v>
      </c>
      <c r="G590" s="30">
        <f>STOCK!H1065</f>
        <v>0</v>
      </c>
      <c r="H590" s="30" t="e">
        <f>STOCK!#REF!</f>
        <v>#REF!</v>
      </c>
      <c r="I590" s="30">
        <f>STOCK!I1065</f>
        <v>0</v>
      </c>
      <c r="J590" s="30">
        <f>STOCK!J1065</f>
        <v>0</v>
      </c>
      <c r="K590" s="30" t="e">
        <f>STOCK!#REF!</f>
        <v>#REF!</v>
      </c>
      <c r="L590" s="30">
        <f>STOCK!K1065</f>
        <v>0</v>
      </c>
      <c r="U590" s="30">
        <v>1</v>
      </c>
      <c r="V590" s="30">
        <f>STOCK!O1065</f>
        <v>0</v>
      </c>
      <c r="X590" s="30">
        <v>0</v>
      </c>
      <c r="Y590" s="30">
        <f t="shared" si="11"/>
        <v>0</v>
      </c>
      <c r="AG590" s="30">
        <f>STOCK!A1065</f>
        <v>0</v>
      </c>
      <c r="AI590" s="30">
        <v>0</v>
      </c>
    </row>
    <row r="591" spans="1:35" x14ac:dyDescent="0.15">
      <c r="A591" s="30">
        <f>STOCK!C1066</f>
        <v>0</v>
      </c>
      <c r="B591" s="30">
        <f>STOCK!D1066</f>
        <v>0</v>
      </c>
      <c r="C591" s="30">
        <f>STOCK!E1066</f>
        <v>0</v>
      </c>
      <c r="D591" s="30">
        <f>STOCK!F1066</f>
        <v>0</v>
      </c>
      <c r="E591" s="30">
        <f>STOCK!G1066</f>
        <v>0</v>
      </c>
      <c r="F591" s="30" t="e">
        <f>STOCK!#REF!</f>
        <v>#REF!</v>
      </c>
      <c r="G591" s="30">
        <f>STOCK!H1066</f>
        <v>0</v>
      </c>
      <c r="H591" s="30" t="e">
        <f>STOCK!#REF!</f>
        <v>#REF!</v>
      </c>
      <c r="I591" s="30">
        <f>STOCK!I1066</f>
        <v>0</v>
      </c>
      <c r="J591" s="30">
        <f>STOCK!J1066</f>
        <v>0</v>
      </c>
      <c r="K591" s="30" t="e">
        <f>STOCK!#REF!</f>
        <v>#REF!</v>
      </c>
      <c r="L591" s="30">
        <f>STOCK!K1066</f>
        <v>0</v>
      </c>
      <c r="U591" s="30">
        <v>1</v>
      </c>
      <c r="V591" s="30">
        <f>STOCK!O1066</f>
        <v>0</v>
      </c>
      <c r="X591" s="30">
        <v>0</v>
      </c>
      <c r="Y591" s="30">
        <f t="shared" si="11"/>
        <v>0</v>
      </c>
      <c r="AG591" s="30">
        <f>STOCK!A1066</f>
        <v>0</v>
      </c>
      <c r="AI591" s="30">
        <v>0</v>
      </c>
    </row>
    <row r="592" spans="1:35" x14ac:dyDescent="0.15">
      <c r="A592" s="30">
        <f>STOCK!C1067</f>
        <v>0</v>
      </c>
      <c r="B592" s="30">
        <f>STOCK!D1067</f>
        <v>0</v>
      </c>
      <c r="C592" s="30">
        <f>STOCK!E1067</f>
        <v>0</v>
      </c>
      <c r="D592" s="30">
        <f>STOCK!F1067</f>
        <v>0</v>
      </c>
      <c r="E592" s="30">
        <f>STOCK!G1067</f>
        <v>0</v>
      </c>
      <c r="F592" s="30" t="e">
        <f>STOCK!#REF!</f>
        <v>#REF!</v>
      </c>
      <c r="G592" s="30">
        <f>STOCK!H1067</f>
        <v>0</v>
      </c>
      <c r="H592" s="30" t="e">
        <f>STOCK!#REF!</f>
        <v>#REF!</v>
      </c>
      <c r="I592" s="30">
        <f>STOCK!I1067</f>
        <v>0</v>
      </c>
      <c r="J592" s="30">
        <f>STOCK!J1067</f>
        <v>0</v>
      </c>
      <c r="K592" s="30" t="e">
        <f>STOCK!#REF!</f>
        <v>#REF!</v>
      </c>
      <c r="L592" s="30">
        <f>STOCK!K1067</f>
        <v>0</v>
      </c>
      <c r="U592" s="30">
        <v>1</v>
      </c>
      <c r="V592" s="30">
        <f>STOCK!O1067</f>
        <v>0</v>
      </c>
      <c r="X592" s="30">
        <v>0</v>
      </c>
      <c r="Y592" s="30">
        <f t="shared" si="11"/>
        <v>0</v>
      </c>
      <c r="AG592" s="30">
        <f>STOCK!A1067</f>
        <v>0</v>
      </c>
      <c r="AI592" s="30">
        <v>0</v>
      </c>
    </row>
    <row r="593" spans="1:35" x14ac:dyDescent="0.15">
      <c r="A593" s="30">
        <f>STOCK!C1068</f>
        <v>0</v>
      </c>
      <c r="B593" s="30">
        <f>STOCK!D1068</f>
        <v>0</v>
      </c>
      <c r="C593" s="30">
        <f>STOCK!E1068</f>
        <v>0</v>
      </c>
      <c r="D593" s="30">
        <f>STOCK!F1068</f>
        <v>0</v>
      </c>
      <c r="E593" s="30">
        <f>STOCK!G1068</f>
        <v>0</v>
      </c>
      <c r="F593" s="30" t="e">
        <f>STOCK!#REF!</f>
        <v>#REF!</v>
      </c>
      <c r="G593" s="30">
        <f>STOCK!H1068</f>
        <v>0</v>
      </c>
      <c r="H593" s="30" t="e">
        <f>STOCK!#REF!</f>
        <v>#REF!</v>
      </c>
      <c r="I593" s="30">
        <f>STOCK!I1068</f>
        <v>0</v>
      </c>
      <c r="J593" s="30">
        <f>STOCK!J1068</f>
        <v>0</v>
      </c>
      <c r="K593" s="30" t="e">
        <f>STOCK!#REF!</f>
        <v>#REF!</v>
      </c>
      <c r="L593" s="30">
        <f>STOCK!K1068</f>
        <v>0</v>
      </c>
      <c r="U593" s="30">
        <v>1</v>
      </c>
      <c r="V593" s="30">
        <f>STOCK!O1068</f>
        <v>0</v>
      </c>
      <c r="X593" s="30">
        <v>0</v>
      </c>
      <c r="Y593" s="30">
        <f t="shared" si="11"/>
        <v>0</v>
      </c>
      <c r="AG593" s="30">
        <f>STOCK!A1068</f>
        <v>0</v>
      </c>
      <c r="AI593" s="30">
        <v>0</v>
      </c>
    </row>
    <row r="594" spans="1:35" x14ac:dyDescent="0.15">
      <c r="A594" s="30">
        <f>STOCK!C1069</f>
        <v>0</v>
      </c>
      <c r="B594" s="30">
        <f>STOCK!D1069</f>
        <v>0</v>
      </c>
      <c r="C594" s="30">
        <f>STOCK!E1069</f>
        <v>0</v>
      </c>
      <c r="D594" s="30">
        <f>STOCK!F1069</f>
        <v>0</v>
      </c>
      <c r="E594" s="30">
        <f>STOCK!G1069</f>
        <v>0</v>
      </c>
      <c r="F594" s="30" t="e">
        <f>STOCK!#REF!</f>
        <v>#REF!</v>
      </c>
      <c r="G594" s="30">
        <f>STOCK!H1069</f>
        <v>0</v>
      </c>
      <c r="H594" s="30" t="e">
        <f>STOCK!#REF!</f>
        <v>#REF!</v>
      </c>
      <c r="I594" s="30">
        <f>STOCK!I1069</f>
        <v>0</v>
      </c>
      <c r="J594" s="30">
        <f>STOCK!J1069</f>
        <v>0</v>
      </c>
      <c r="K594" s="30" t="e">
        <f>STOCK!#REF!</f>
        <v>#REF!</v>
      </c>
      <c r="L594" s="30">
        <f>STOCK!K1069</f>
        <v>0</v>
      </c>
      <c r="U594" s="30">
        <v>1</v>
      </c>
      <c r="V594" s="30">
        <f>STOCK!O1069</f>
        <v>0</v>
      </c>
      <c r="X594" s="30">
        <v>0</v>
      </c>
      <c r="Y594" s="30">
        <f t="shared" si="11"/>
        <v>0</v>
      </c>
      <c r="AG594" s="30">
        <f>STOCK!A1069</f>
        <v>0</v>
      </c>
      <c r="AI594" s="30">
        <v>0</v>
      </c>
    </row>
    <row r="595" spans="1:35" x14ac:dyDescent="0.15">
      <c r="A595" s="30">
        <f>STOCK!C1070</f>
        <v>0</v>
      </c>
      <c r="B595" s="30">
        <f>STOCK!D1070</f>
        <v>0</v>
      </c>
      <c r="C595" s="30">
        <f>STOCK!E1070</f>
        <v>0</v>
      </c>
      <c r="D595" s="30">
        <f>STOCK!F1070</f>
        <v>0</v>
      </c>
      <c r="E595" s="30">
        <f>STOCK!G1070</f>
        <v>0</v>
      </c>
      <c r="F595" s="30" t="e">
        <f>STOCK!#REF!</f>
        <v>#REF!</v>
      </c>
      <c r="G595" s="30">
        <f>STOCK!H1070</f>
        <v>0</v>
      </c>
      <c r="H595" s="30" t="e">
        <f>STOCK!#REF!</f>
        <v>#REF!</v>
      </c>
      <c r="I595" s="30">
        <f>STOCK!I1070</f>
        <v>0</v>
      </c>
      <c r="J595" s="30">
        <f>STOCK!J1070</f>
        <v>0</v>
      </c>
      <c r="K595" s="30" t="e">
        <f>STOCK!#REF!</f>
        <v>#REF!</v>
      </c>
      <c r="L595" s="30">
        <f>STOCK!K1070</f>
        <v>0</v>
      </c>
      <c r="U595" s="30">
        <v>1</v>
      </c>
      <c r="V595" s="30">
        <f>STOCK!O1070</f>
        <v>0</v>
      </c>
      <c r="X595" s="30">
        <v>0</v>
      </c>
      <c r="Y595" s="30">
        <f t="shared" si="11"/>
        <v>0</v>
      </c>
      <c r="AG595" s="30">
        <f>STOCK!A1070</f>
        <v>0</v>
      </c>
      <c r="AI595" s="30">
        <v>0</v>
      </c>
    </row>
    <row r="596" spans="1:35" x14ac:dyDescent="0.15">
      <c r="A596" s="30">
        <f>STOCK!C1071</f>
        <v>0</v>
      </c>
      <c r="B596" s="30">
        <f>STOCK!D1071</f>
        <v>0</v>
      </c>
      <c r="C596" s="30">
        <f>STOCK!E1071</f>
        <v>0</v>
      </c>
      <c r="D596" s="30">
        <f>STOCK!F1071</f>
        <v>0</v>
      </c>
      <c r="E596" s="30">
        <f>STOCK!G1071</f>
        <v>0</v>
      </c>
      <c r="F596" s="30" t="e">
        <f>STOCK!#REF!</f>
        <v>#REF!</v>
      </c>
      <c r="G596" s="30">
        <f>STOCK!H1071</f>
        <v>0</v>
      </c>
      <c r="H596" s="30" t="e">
        <f>STOCK!#REF!</f>
        <v>#REF!</v>
      </c>
      <c r="I596" s="30">
        <f>STOCK!I1071</f>
        <v>0</v>
      </c>
      <c r="J596" s="30">
        <f>STOCK!J1071</f>
        <v>0</v>
      </c>
      <c r="K596" s="30" t="e">
        <f>STOCK!#REF!</f>
        <v>#REF!</v>
      </c>
      <c r="L596" s="30">
        <f>STOCK!K1071</f>
        <v>0</v>
      </c>
      <c r="U596" s="30">
        <v>1</v>
      </c>
      <c r="V596" s="30">
        <f>STOCK!O1071</f>
        <v>0</v>
      </c>
      <c r="X596" s="30">
        <v>0</v>
      </c>
      <c r="Y596" s="30">
        <f t="shared" si="11"/>
        <v>0</v>
      </c>
      <c r="AG596" s="30">
        <f>STOCK!A1071</f>
        <v>0</v>
      </c>
      <c r="AI596" s="30">
        <v>0</v>
      </c>
    </row>
    <row r="597" spans="1:35" x14ac:dyDescent="0.15">
      <c r="A597" s="30">
        <f>STOCK!C1072</f>
        <v>0</v>
      </c>
      <c r="B597" s="30">
        <f>STOCK!D1072</f>
        <v>0</v>
      </c>
      <c r="C597" s="30">
        <f>STOCK!E1072</f>
        <v>0</v>
      </c>
      <c r="D597" s="30">
        <f>STOCK!F1072</f>
        <v>0</v>
      </c>
      <c r="E597" s="30">
        <f>STOCK!G1072</f>
        <v>0</v>
      </c>
      <c r="F597" s="30" t="e">
        <f>STOCK!#REF!</f>
        <v>#REF!</v>
      </c>
      <c r="G597" s="30">
        <f>STOCK!H1072</f>
        <v>0</v>
      </c>
      <c r="H597" s="30" t="e">
        <f>STOCK!#REF!</f>
        <v>#REF!</v>
      </c>
      <c r="I597" s="30">
        <f>STOCK!I1072</f>
        <v>0</v>
      </c>
      <c r="J597" s="30">
        <f>STOCK!J1072</f>
        <v>0</v>
      </c>
      <c r="K597" s="30" t="e">
        <f>STOCK!#REF!</f>
        <v>#REF!</v>
      </c>
      <c r="L597" s="30">
        <f>STOCK!K1072</f>
        <v>0</v>
      </c>
      <c r="U597" s="30">
        <v>1</v>
      </c>
      <c r="V597" s="30">
        <f>STOCK!O1072</f>
        <v>0</v>
      </c>
      <c r="X597" s="30">
        <v>0</v>
      </c>
      <c r="Y597" s="30">
        <f t="shared" si="11"/>
        <v>0</v>
      </c>
      <c r="AG597" s="30">
        <f>STOCK!A1072</f>
        <v>0</v>
      </c>
      <c r="AI597" s="30">
        <v>0</v>
      </c>
    </row>
    <row r="598" spans="1:35" x14ac:dyDescent="0.15">
      <c r="A598" s="30">
        <f>STOCK!C1073</f>
        <v>0</v>
      </c>
      <c r="B598" s="30">
        <f>STOCK!D1073</f>
        <v>0</v>
      </c>
      <c r="C598" s="30">
        <f>STOCK!E1073</f>
        <v>0</v>
      </c>
      <c r="D598" s="30">
        <f>STOCK!F1073</f>
        <v>0</v>
      </c>
      <c r="E598" s="30">
        <f>STOCK!G1073</f>
        <v>0</v>
      </c>
      <c r="F598" s="30" t="e">
        <f>STOCK!#REF!</f>
        <v>#REF!</v>
      </c>
      <c r="G598" s="30">
        <f>STOCK!H1073</f>
        <v>0</v>
      </c>
      <c r="H598" s="30" t="e">
        <f>STOCK!#REF!</f>
        <v>#REF!</v>
      </c>
      <c r="I598" s="30">
        <f>STOCK!I1073</f>
        <v>0</v>
      </c>
      <c r="J598" s="30">
        <f>STOCK!J1073</f>
        <v>0</v>
      </c>
      <c r="K598" s="30" t="e">
        <f>STOCK!#REF!</f>
        <v>#REF!</v>
      </c>
      <c r="L598" s="30">
        <f>STOCK!K1073</f>
        <v>0</v>
      </c>
      <c r="U598" s="30">
        <v>1</v>
      </c>
      <c r="V598" s="30">
        <f>STOCK!O1073</f>
        <v>0</v>
      </c>
      <c r="X598" s="30">
        <v>0</v>
      </c>
      <c r="Y598" s="30">
        <f t="shared" si="11"/>
        <v>0</v>
      </c>
      <c r="AG598" s="30">
        <f>STOCK!A1073</f>
        <v>0</v>
      </c>
      <c r="AI598" s="30">
        <v>0</v>
      </c>
    </row>
    <row r="599" spans="1:35" x14ac:dyDescent="0.15">
      <c r="A599" s="30">
        <f>STOCK!C1074</f>
        <v>0</v>
      </c>
      <c r="B599" s="30">
        <f>STOCK!D1074</f>
        <v>0</v>
      </c>
      <c r="C599" s="30">
        <f>STOCK!E1074</f>
        <v>0</v>
      </c>
      <c r="D599" s="30">
        <f>STOCK!F1074</f>
        <v>0</v>
      </c>
      <c r="E599" s="30">
        <f>STOCK!G1074</f>
        <v>0</v>
      </c>
      <c r="F599" s="30" t="e">
        <f>STOCK!#REF!</f>
        <v>#REF!</v>
      </c>
      <c r="G599" s="30">
        <f>STOCK!H1074</f>
        <v>0</v>
      </c>
      <c r="H599" s="30" t="e">
        <f>STOCK!#REF!</f>
        <v>#REF!</v>
      </c>
      <c r="I599" s="30">
        <f>STOCK!I1074</f>
        <v>0</v>
      </c>
      <c r="J599" s="30">
        <f>STOCK!J1074</f>
        <v>0</v>
      </c>
      <c r="K599" s="30" t="e">
        <f>STOCK!#REF!</f>
        <v>#REF!</v>
      </c>
      <c r="L599" s="30">
        <f>STOCK!K1074</f>
        <v>0</v>
      </c>
      <c r="U599" s="30">
        <v>1</v>
      </c>
      <c r="V599" s="30">
        <f>STOCK!O1074</f>
        <v>0</v>
      </c>
      <c r="X599" s="30">
        <v>0</v>
      </c>
      <c r="Y599" s="30">
        <f t="shared" si="11"/>
        <v>0</v>
      </c>
      <c r="AG599" s="30">
        <f>STOCK!A1074</f>
        <v>0</v>
      </c>
      <c r="AI599" s="30">
        <v>0</v>
      </c>
    </row>
    <row r="600" spans="1:35" x14ac:dyDescent="0.15">
      <c r="A600" s="30">
        <f>STOCK!C1075</f>
        <v>0</v>
      </c>
      <c r="B600" s="30">
        <f>STOCK!D1075</f>
        <v>0</v>
      </c>
      <c r="C600" s="30">
        <f>STOCK!E1075</f>
        <v>0</v>
      </c>
      <c r="D600" s="30">
        <f>STOCK!F1075</f>
        <v>0</v>
      </c>
      <c r="E600" s="30">
        <f>STOCK!G1075</f>
        <v>0</v>
      </c>
      <c r="F600" s="30" t="e">
        <f>STOCK!#REF!</f>
        <v>#REF!</v>
      </c>
      <c r="G600" s="30">
        <f>STOCK!H1075</f>
        <v>0</v>
      </c>
      <c r="H600" s="30" t="e">
        <f>STOCK!#REF!</f>
        <v>#REF!</v>
      </c>
      <c r="I600" s="30">
        <f>STOCK!I1075</f>
        <v>0</v>
      </c>
      <c r="J600" s="30">
        <f>STOCK!J1075</f>
        <v>0</v>
      </c>
      <c r="K600" s="30" t="e">
        <f>STOCK!#REF!</f>
        <v>#REF!</v>
      </c>
      <c r="L600" s="30">
        <f>STOCK!K1075</f>
        <v>0</v>
      </c>
      <c r="U600" s="30">
        <v>1</v>
      </c>
      <c r="V600" s="30">
        <f>STOCK!O1075</f>
        <v>0</v>
      </c>
      <c r="X600" s="30">
        <v>0</v>
      </c>
      <c r="Y600" s="30">
        <f t="shared" si="11"/>
        <v>0</v>
      </c>
      <c r="AG600" s="30">
        <f>STOCK!A1075</f>
        <v>0</v>
      </c>
      <c r="AI600" s="30">
        <v>0</v>
      </c>
    </row>
    <row r="601" spans="1:35" x14ac:dyDescent="0.15">
      <c r="A601" s="30">
        <f>STOCK!C1076</f>
        <v>0</v>
      </c>
      <c r="B601" s="30">
        <f>STOCK!D1076</f>
        <v>0</v>
      </c>
      <c r="C601" s="30">
        <f>STOCK!E1076</f>
        <v>0</v>
      </c>
      <c r="D601" s="30">
        <f>STOCK!F1076</f>
        <v>0</v>
      </c>
      <c r="E601" s="30">
        <f>STOCK!G1076</f>
        <v>0</v>
      </c>
      <c r="F601" s="30" t="e">
        <f>STOCK!#REF!</f>
        <v>#REF!</v>
      </c>
      <c r="G601" s="30">
        <f>STOCK!H1076</f>
        <v>0</v>
      </c>
      <c r="H601" s="30" t="e">
        <f>STOCK!#REF!</f>
        <v>#REF!</v>
      </c>
      <c r="I601" s="30">
        <f>STOCK!I1076</f>
        <v>0</v>
      </c>
      <c r="J601" s="30">
        <f>STOCK!J1076</f>
        <v>0</v>
      </c>
      <c r="K601" s="30" t="e">
        <f>STOCK!#REF!</f>
        <v>#REF!</v>
      </c>
      <c r="L601" s="30">
        <f>STOCK!K1076</f>
        <v>0</v>
      </c>
      <c r="U601" s="30">
        <v>1</v>
      </c>
      <c r="V601" s="30">
        <f>STOCK!O1076</f>
        <v>0</v>
      </c>
      <c r="X601" s="30">
        <v>0</v>
      </c>
      <c r="Y601" s="30">
        <f t="shared" si="11"/>
        <v>0</v>
      </c>
      <c r="AG601" s="30">
        <f>STOCK!A1076</f>
        <v>0</v>
      </c>
      <c r="AI601" s="30">
        <v>0</v>
      </c>
    </row>
    <row r="602" spans="1:35" x14ac:dyDescent="0.15">
      <c r="A602" s="30">
        <f>STOCK!C1077</f>
        <v>0</v>
      </c>
      <c r="B602" s="30">
        <f>STOCK!D1077</f>
        <v>0</v>
      </c>
      <c r="C602" s="30">
        <f>STOCK!E1077</f>
        <v>0</v>
      </c>
      <c r="D602" s="30">
        <f>STOCK!F1077</f>
        <v>0</v>
      </c>
      <c r="E602" s="30">
        <f>STOCK!G1077</f>
        <v>0</v>
      </c>
      <c r="F602" s="30" t="e">
        <f>STOCK!#REF!</f>
        <v>#REF!</v>
      </c>
      <c r="G602" s="30">
        <f>STOCK!H1077</f>
        <v>0</v>
      </c>
      <c r="H602" s="30" t="e">
        <f>STOCK!#REF!</f>
        <v>#REF!</v>
      </c>
      <c r="I602" s="30">
        <f>STOCK!I1077</f>
        <v>0</v>
      </c>
      <c r="J602" s="30">
        <f>STOCK!J1077</f>
        <v>0</v>
      </c>
      <c r="K602" s="30" t="e">
        <f>STOCK!#REF!</f>
        <v>#REF!</v>
      </c>
      <c r="L602" s="30">
        <f>STOCK!K1077</f>
        <v>0</v>
      </c>
      <c r="U602" s="30">
        <v>1</v>
      </c>
      <c r="V602" s="30">
        <f>STOCK!O1077</f>
        <v>0</v>
      </c>
      <c r="X602" s="30">
        <v>0</v>
      </c>
      <c r="Y602" s="30">
        <f t="shared" si="11"/>
        <v>0</v>
      </c>
      <c r="AG602" s="30">
        <f>STOCK!A1077</f>
        <v>0</v>
      </c>
      <c r="AI602" s="30">
        <v>0</v>
      </c>
    </row>
    <row r="603" spans="1:35" x14ac:dyDescent="0.15">
      <c r="A603" s="30">
        <f>STOCK!C1078</f>
        <v>0</v>
      </c>
      <c r="B603" s="30">
        <f>STOCK!D1078</f>
        <v>0</v>
      </c>
      <c r="C603" s="30">
        <f>STOCK!E1078</f>
        <v>0</v>
      </c>
      <c r="D603" s="30">
        <f>STOCK!F1078</f>
        <v>0</v>
      </c>
      <c r="E603" s="30">
        <f>STOCK!G1078</f>
        <v>0</v>
      </c>
      <c r="F603" s="30" t="e">
        <f>STOCK!#REF!</f>
        <v>#REF!</v>
      </c>
      <c r="G603" s="30">
        <f>STOCK!H1078</f>
        <v>0</v>
      </c>
      <c r="H603" s="30" t="e">
        <f>STOCK!#REF!</f>
        <v>#REF!</v>
      </c>
      <c r="I603" s="30">
        <f>STOCK!I1078</f>
        <v>0</v>
      </c>
      <c r="J603" s="30">
        <f>STOCK!J1078</f>
        <v>0</v>
      </c>
      <c r="K603" s="30" t="e">
        <f>STOCK!#REF!</f>
        <v>#REF!</v>
      </c>
      <c r="L603" s="30">
        <f>STOCK!K1078</f>
        <v>0</v>
      </c>
      <c r="U603" s="30">
        <v>1</v>
      </c>
      <c r="V603" s="30">
        <f>STOCK!O1078</f>
        <v>0</v>
      </c>
      <c r="X603" s="30">
        <v>0</v>
      </c>
      <c r="Y603" s="30">
        <f t="shared" si="11"/>
        <v>0</v>
      </c>
      <c r="AG603" s="30">
        <f>STOCK!A1078</f>
        <v>0</v>
      </c>
      <c r="AI603" s="30">
        <v>0</v>
      </c>
    </row>
    <row r="604" spans="1:35" x14ac:dyDescent="0.15">
      <c r="A604" s="30">
        <f>STOCK!C1079</f>
        <v>0</v>
      </c>
      <c r="B604" s="30">
        <f>STOCK!D1079</f>
        <v>0</v>
      </c>
      <c r="C604" s="30">
        <f>STOCK!E1079</f>
        <v>0</v>
      </c>
      <c r="D604" s="30">
        <f>STOCK!F1079</f>
        <v>0</v>
      </c>
      <c r="E604" s="30">
        <f>STOCK!G1079</f>
        <v>0</v>
      </c>
      <c r="F604" s="30" t="e">
        <f>STOCK!#REF!</f>
        <v>#REF!</v>
      </c>
      <c r="G604" s="30">
        <f>STOCK!H1079</f>
        <v>0</v>
      </c>
      <c r="H604" s="30" t="e">
        <f>STOCK!#REF!</f>
        <v>#REF!</v>
      </c>
      <c r="I604" s="30">
        <f>STOCK!I1079</f>
        <v>0</v>
      </c>
      <c r="J604" s="30">
        <f>STOCK!J1079</f>
        <v>0</v>
      </c>
      <c r="K604" s="30" t="e">
        <f>STOCK!#REF!</f>
        <v>#REF!</v>
      </c>
      <c r="L604" s="30">
        <f>STOCK!K1079</f>
        <v>0</v>
      </c>
      <c r="U604" s="30">
        <v>1</v>
      </c>
      <c r="V604" s="30">
        <f>STOCK!O1079</f>
        <v>0</v>
      </c>
      <c r="X604" s="30">
        <v>0</v>
      </c>
      <c r="Y604" s="30">
        <f t="shared" si="11"/>
        <v>0</v>
      </c>
      <c r="AG604" s="30">
        <f>STOCK!A1079</f>
        <v>0</v>
      </c>
      <c r="AI604" s="30">
        <v>0</v>
      </c>
    </row>
    <row r="605" spans="1:35" x14ac:dyDescent="0.15">
      <c r="A605" s="30">
        <f>STOCK!C1080</f>
        <v>0</v>
      </c>
      <c r="B605" s="30">
        <f>STOCK!D1080</f>
        <v>0</v>
      </c>
      <c r="C605" s="30">
        <f>STOCK!E1080</f>
        <v>0</v>
      </c>
      <c r="D605" s="30">
        <f>STOCK!F1080</f>
        <v>0</v>
      </c>
      <c r="E605" s="30">
        <f>STOCK!G1080</f>
        <v>0</v>
      </c>
      <c r="F605" s="30" t="e">
        <f>STOCK!#REF!</f>
        <v>#REF!</v>
      </c>
      <c r="G605" s="30">
        <f>STOCK!H1080</f>
        <v>0</v>
      </c>
      <c r="H605" s="30" t="e">
        <f>STOCK!#REF!</f>
        <v>#REF!</v>
      </c>
      <c r="I605" s="30">
        <f>STOCK!I1080</f>
        <v>0</v>
      </c>
      <c r="J605" s="30">
        <f>STOCK!J1080</f>
        <v>0</v>
      </c>
      <c r="K605" s="30" t="e">
        <f>STOCK!#REF!</f>
        <v>#REF!</v>
      </c>
      <c r="L605" s="30">
        <f>STOCK!K1080</f>
        <v>0</v>
      </c>
      <c r="U605" s="30">
        <v>1</v>
      </c>
      <c r="V605" s="30">
        <f>STOCK!O1080</f>
        <v>0</v>
      </c>
      <c r="X605" s="30">
        <v>0</v>
      </c>
      <c r="Y605" s="30">
        <f t="shared" si="11"/>
        <v>0</v>
      </c>
      <c r="AG605" s="30">
        <f>STOCK!A1080</f>
        <v>0</v>
      </c>
      <c r="AI605" s="30">
        <v>0</v>
      </c>
    </row>
    <row r="606" spans="1:35" x14ac:dyDescent="0.15">
      <c r="A606" s="30">
        <f>STOCK!C1081</f>
        <v>0</v>
      </c>
      <c r="B606" s="30">
        <f>STOCK!D1081</f>
        <v>0</v>
      </c>
      <c r="C606" s="30">
        <f>STOCK!E1081</f>
        <v>0</v>
      </c>
      <c r="D606" s="30">
        <f>STOCK!F1081</f>
        <v>0</v>
      </c>
      <c r="E606" s="30">
        <f>STOCK!G1081</f>
        <v>0</v>
      </c>
      <c r="F606" s="30" t="e">
        <f>STOCK!#REF!</f>
        <v>#REF!</v>
      </c>
      <c r="G606" s="30">
        <f>STOCK!H1081</f>
        <v>0</v>
      </c>
      <c r="H606" s="30" t="e">
        <f>STOCK!#REF!</f>
        <v>#REF!</v>
      </c>
      <c r="I606" s="30">
        <f>STOCK!I1081</f>
        <v>0</v>
      </c>
      <c r="J606" s="30">
        <f>STOCK!J1081</f>
        <v>0</v>
      </c>
      <c r="K606" s="30" t="e">
        <f>STOCK!#REF!</f>
        <v>#REF!</v>
      </c>
      <c r="L606" s="30">
        <f>STOCK!K1081</f>
        <v>0</v>
      </c>
      <c r="U606" s="30">
        <v>1</v>
      </c>
      <c r="V606" s="30">
        <f>STOCK!O1081</f>
        <v>0</v>
      </c>
      <c r="X606" s="30">
        <v>0</v>
      </c>
      <c r="Y606" s="30">
        <f t="shared" si="11"/>
        <v>0</v>
      </c>
      <c r="AG606" s="30">
        <f>STOCK!A1081</f>
        <v>0</v>
      </c>
      <c r="AI606" s="30">
        <v>0</v>
      </c>
    </row>
    <row r="607" spans="1:35" x14ac:dyDescent="0.15">
      <c r="A607" s="30">
        <f>STOCK!C1082</f>
        <v>0</v>
      </c>
      <c r="B607" s="30">
        <f>STOCK!D1082</f>
        <v>0</v>
      </c>
      <c r="C607" s="30">
        <f>STOCK!E1082</f>
        <v>0</v>
      </c>
      <c r="D607" s="30">
        <f>STOCK!F1082</f>
        <v>0</v>
      </c>
      <c r="E607" s="30">
        <f>STOCK!G1082</f>
        <v>0</v>
      </c>
      <c r="F607" s="30" t="e">
        <f>STOCK!#REF!</f>
        <v>#REF!</v>
      </c>
      <c r="G607" s="30">
        <f>STOCK!H1082</f>
        <v>0</v>
      </c>
      <c r="H607" s="30" t="e">
        <f>STOCK!#REF!</f>
        <v>#REF!</v>
      </c>
      <c r="I607" s="30">
        <f>STOCK!I1082</f>
        <v>0</v>
      </c>
      <c r="J607" s="30">
        <f>STOCK!J1082</f>
        <v>0</v>
      </c>
      <c r="K607" s="30" t="e">
        <f>STOCK!#REF!</f>
        <v>#REF!</v>
      </c>
      <c r="L607" s="30">
        <f>STOCK!K1082</f>
        <v>0</v>
      </c>
      <c r="U607" s="30">
        <v>1</v>
      </c>
      <c r="V607" s="30">
        <f>STOCK!O1082</f>
        <v>0</v>
      </c>
      <c r="X607" s="30">
        <v>0</v>
      </c>
      <c r="Y607" s="30">
        <f t="shared" si="11"/>
        <v>0</v>
      </c>
      <c r="AG607" s="30">
        <f>STOCK!A1082</f>
        <v>0</v>
      </c>
      <c r="AI607" s="30">
        <v>0</v>
      </c>
    </row>
    <row r="608" spans="1:35" x14ac:dyDescent="0.15">
      <c r="A608" s="30">
        <f>STOCK!C1083</f>
        <v>0</v>
      </c>
      <c r="B608" s="30">
        <f>STOCK!D1083</f>
        <v>0</v>
      </c>
      <c r="C608" s="30">
        <f>STOCK!E1083</f>
        <v>0</v>
      </c>
      <c r="D608" s="30">
        <f>STOCK!F1083</f>
        <v>0</v>
      </c>
      <c r="E608" s="30">
        <f>STOCK!G1083</f>
        <v>0</v>
      </c>
      <c r="F608" s="30" t="e">
        <f>STOCK!#REF!</f>
        <v>#REF!</v>
      </c>
      <c r="G608" s="30">
        <f>STOCK!H1083</f>
        <v>0</v>
      </c>
      <c r="H608" s="30" t="e">
        <f>STOCK!#REF!</f>
        <v>#REF!</v>
      </c>
      <c r="I608" s="30">
        <f>STOCK!I1083</f>
        <v>0</v>
      </c>
      <c r="J608" s="30">
        <f>STOCK!J1083</f>
        <v>0</v>
      </c>
      <c r="K608" s="30" t="e">
        <f>STOCK!#REF!</f>
        <v>#REF!</v>
      </c>
      <c r="L608" s="30">
        <f>STOCK!K1083</f>
        <v>0</v>
      </c>
      <c r="U608" s="30">
        <v>1</v>
      </c>
      <c r="V608" s="30">
        <f>STOCK!O1083</f>
        <v>0</v>
      </c>
      <c r="X608" s="30">
        <v>0</v>
      </c>
      <c r="Y608" s="30">
        <f t="shared" si="11"/>
        <v>0</v>
      </c>
      <c r="AG608" s="30">
        <f>STOCK!A1083</f>
        <v>0</v>
      </c>
      <c r="AI608" s="30">
        <v>0</v>
      </c>
    </row>
    <row r="609" spans="1:35" x14ac:dyDescent="0.15">
      <c r="A609" s="30">
        <f>STOCK!C1084</f>
        <v>0</v>
      </c>
      <c r="B609" s="30">
        <f>STOCK!D1084</f>
        <v>0</v>
      </c>
      <c r="C609" s="30">
        <f>STOCK!E1084</f>
        <v>0</v>
      </c>
      <c r="D609" s="30">
        <f>STOCK!F1084</f>
        <v>0</v>
      </c>
      <c r="E609" s="30">
        <f>STOCK!G1084</f>
        <v>0</v>
      </c>
      <c r="F609" s="30" t="e">
        <f>STOCK!#REF!</f>
        <v>#REF!</v>
      </c>
      <c r="G609" s="30">
        <f>STOCK!H1084</f>
        <v>0</v>
      </c>
      <c r="H609" s="30" t="e">
        <f>STOCK!#REF!</f>
        <v>#REF!</v>
      </c>
      <c r="I609" s="30">
        <f>STOCK!I1084</f>
        <v>0</v>
      </c>
      <c r="J609" s="30">
        <f>STOCK!J1084</f>
        <v>0</v>
      </c>
      <c r="K609" s="30" t="e">
        <f>STOCK!#REF!</f>
        <v>#REF!</v>
      </c>
      <c r="L609" s="30">
        <f>STOCK!K1084</f>
        <v>0</v>
      </c>
      <c r="U609" s="30">
        <v>1</v>
      </c>
      <c r="V609" s="30">
        <f>STOCK!O1084</f>
        <v>0</v>
      </c>
      <c r="X609" s="30">
        <v>0</v>
      </c>
      <c r="Y609" s="30">
        <f t="shared" si="11"/>
        <v>0</v>
      </c>
      <c r="AG609" s="30">
        <f>STOCK!A1084</f>
        <v>0</v>
      </c>
      <c r="AI609" s="30">
        <v>0</v>
      </c>
    </row>
    <row r="610" spans="1:35" x14ac:dyDescent="0.15">
      <c r="A610" s="30">
        <f>STOCK!C1085</f>
        <v>0</v>
      </c>
      <c r="B610" s="30">
        <f>STOCK!D1085</f>
        <v>0</v>
      </c>
      <c r="C610" s="30">
        <f>STOCK!E1085</f>
        <v>0</v>
      </c>
      <c r="D610" s="30">
        <f>STOCK!F1085</f>
        <v>0</v>
      </c>
      <c r="E610" s="30">
        <f>STOCK!G1085</f>
        <v>0</v>
      </c>
      <c r="F610" s="30" t="e">
        <f>STOCK!#REF!</f>
        <v>#REF!</v>
      </c>
      <c r="G610" s="30">
        <f>STOCK!H1085</f>
        <v>0</v>
      </c>
      <c r="H610" s="30" t="e">
        <f>STOCK!#REF!</f>
        <v>#REF!</v>
      </c>
      <c r="I610" s="30">
        <f>STOCK!I1085</f>
        <v>0</v>
      </c>
      <c r="J610" s="30">
        <f>STOCK!J1085</f>
        <v>0</v>
      </c>
      <c r="K610" s="30" t="e">
        <f>STOCK!#REF!</f>
        <v>#REF!</v>
      </c>
      <c r="L610" s="30">
        <f>STOCK!K1085</f>
        <v>0</v>
      </c>
      <c r="U610" s="30">
        <v>1</v>
      </c>
      <c r="V610" s="30">
        <f>STOCK!O1085</f>
        <v>0</v>
      </c>
      <c r="X610" s="30">
        <v>0</v>
      </c>
      <c r="Y610" s="30">
        <f t="shared" si="11"/>
        <v>0</v>
      </c>
      <c r="AG610" s="30">
        <f>STOCK!A1085</f>
        <v>0</v>
      </c>
      <c r="AI610" s="30">
        <v>0</v>
      </c>
    </row>
    <row r="611" spans="1:35" x14ac:dyDescent="0.15">
      <c r="A611" s="30">
        <f>STOCK!C1086</f>
        <v>0</v>
      </c>
      <c r="B611" s="30">
        <f>STOCK!D1086</f>
        <v>0</v>
      </c>
      <c r="C611" s="30">
        <f>STOCK!E1086</f>
        <v>0</v>
      </c>
      <c r="D611" s="30">
        <f>STOCK!F1086</f>
        <v>0</v>
      </c>
      <c r="E611" s="30">
        <f>STOCK!G1086</f>
        <v>0</v>
      </c>
      <c r="F611" s="30" t="e">
        <f>STOCK!#REF!</f>
        <v>#REF!</v>
      </c>
      <c r="G611" s="30">
        <f>STOCK!H1086</f>
        <v>0</v>
      </c>
      <c r="H611" s="30" t="e">
        <f>STOCK!#REF!</f>
        <v>#REF!</v>
      </c>
      <c r="I611" s="30">
        <f>STOCK!I1086</f>
        <v>0</v>
      </c>
      <c r="J611" s="30">
        <f>STOCK!J1086</f>
        <v>0</v>
      </c>
      <c r="K611" s="30" t="e">
        <f>STOCK!#REF!</f>
        <v>#REF!</v>
      </c>
      <c r="L611" s="30">
        <f>STOCK!K1086</f>
        <v>0</v>
      </c>
      <c r="U611" s="30">
        <v>1</v>
      </c>
      <c r="V611" s="30">
        <f>STOCK!O1086</f>
        <v>0</v>
      </c>
      <c r="X611" s="30">
        <v>0</v>
      </c>
      <c r="Y611" s="30">
        <f t="shared" si="11"/>
        <v>0</v>
      </c>
      <c r="AG611" s="30">
        <f>STOCK!A1086</f>
        <v>0</v>
      </c>
      <c r="AI611" s="30">
        <v>0</v>
      </c>
    </row>
    <row r="612" spans="1:35" x14ac:dyDescent="0.15">
      <c r="A612" s="30">
        <f>STOCK!C1087</f>
        <v>0</v>
      </c>
      <c r="B612" s="30">
        <f>STOCK!D1087</f>
        <v>0</v>
      </c>
      <c r="C612" s="30">
        <f>STOCK!E1087</f>
        <v>0</v>
      </c>
      <c r="D612" s="30">
        <f>STOCK!F1087</f>
        <v>0</v>
      </c>
      <c r="E612" s="30">
        <f>STOCK!G1087</f>
        <v>0</v>
      </c>
      <c r="F612" s="30" t="e">
        <f>STOCK!#REF!</f>
        <v>#REF!</v>
      </c>
      <c r="G612" s="30">
        <f>STOCK!H1087</f>
        <v>0</v>
      </c>
      <c r="H612" s="30" t="e">
        <f>STOCK!#REF!</f>
        <v>#REF!</v>
      </c>
      <c r="I612" s="30">
        <f>STOCK!I1087</f>
        <v>0</v>
      </c>
      <c r="J612" s="30">
        <f>STOCK!J1087</f>
        <v>0</v>
      </c>
      <c r="K612" s="30" t="e">
        <f>STOCK!#REF!</f>
        <v>#REF!</v>
      </c>
      <c r="L612" s="30">
        <f>STOCK!K1087</f>
        <v>0</v>
      </c>
      <c r="U612" s="30">
        <v>1</v>
      </c>
      <c r="V612" s="30">
        <f>STOCK!O1087</f>
        <v>0</v>
      </c>
      <c r="X612" s="30">
        <v>0</v>
      </c>
      <c r="Y612" s="30">
        <f t="shared" si="11"/>
        <v>0</v>
      </c>
      <c r="AG612" s="30">
        <f>STOCK!A1087</f>
        <v>0</v>
      </c>
      <c r="AI612" s="30">
        <v>0</v>
      </c>
    </row>
    <row r="613" spans="1:35" x14ac:dyDescent="0.15">
      <c r="A613" s="30">
        <f>STOCK!C1088</f>
        <v>0</v>
      </c>
      <c r="B613" s="30">
        <f>STOCK!D1088</f>
        <v>0</v>
      </c>
      <c r="C613" s="30">
        <f>STOCK!E1088</f>
        <v>0</v>
      </c>
      <c r="D613" s="30">
        <f>STOCK!F1088</f>
        <v>0</v>
      </c>
      <c r="E613" s="30">
        <f>STOCK!G1088</f>
        <v>0</v>
      </c>
      <c r="F613" s="30" t="e">
        <f>STOCK!#REF!</f>
        <v>#REF!</v>
      </c>
      <c r="G613" s="30">
        <f>STOCK!H1088</f>
        <v>0</v>
      </c>
      <c r="H613" s="30" t="e">
        <f>STOCK!#REF!</f>
        <v>#REF!</v>
      </c>
      <c r="I613" s="30">
        <f>STOCK!I1088</f>
        <v>0</v>
      </c>
      <c r="J613" s="30">
        <f>STOCK!J1088</f>
        <v>0</v>
      </c>
      <c r="K613" s="30" t="e">
        <f>STOCK!#REF!</f>
        <v>#REF!</v>
      </c>
      <c r="L613" s="30">
        <f>STOCK!K1088</f>
        <v>0</v>
      </c>
      <c r="U613" s="30">
        <v>1</v>
      </c>
      <c r="V613" s="30">
        <f>STOCK!O1088</f>
        <v>0</v>
      </c>
      <c r="X613" s="30">
        <v>0</v>
      </c>
      <c r="Y613" s="30">
        <f t="shared" si="11"/>
        <v>0</v>
      </c>
      <c r="AG613" s="30">
        <f>STOCK!A1088</f>
        <v>0</v>
      </c>
      <c r="AI613" s="30">
        <v>0</v>
      </c>
    </row>
    <row r="614" spans="1:35" x14ac:dyDescent="0.15">
      <c r="A614" s="30">
        <f>STOCK!C1089</f>
        <v>0</v>
      </c>
      <c r="B614" s="30">
        <f>STOCK!D1089</f>
        <v>0</v>
      </c>
      <c r="C614" s="30">
        <f>STOCK!E1089</f>
        <v>0</v>
      </c>
      <c r="D614" s="30">
        <f>STOCK!F1089</f>
        <v>0</v>
      </c>
      <c r="E614" s="30">
        <f>STOCK!G1089</f>
        <v>0</v>
      </c>
      <c r="F614" s="30" t="e">
        <f>STOCK!#REF!</f>
        <v>#REF!</v>
      </c>
      <c r="G614" s="30">
        <f>STOCK!H1089</f>
        <v>0</v>
      </c>
      <c r="H614" s="30" t="e">
        <f>STOCK!#REF!</f>
        <v>#REF!</v>
      </c>
      <c r="I614" s="30">
        <f>STOCK!I1089</f>
        <v>0</v>
      </c>
      <c r="J614" s="30">
        <f>STOCK!J1089</f>
        <v>0</v>
      </c>
      <c r="K614" s="30" t="e">
        <f>STOCK!#REF!</f>
        <v>#REF!</v>
      </c>
      <c r="L614" s="30">
        <f>STOCK!K1089</f>
        <v>0</v>
      </c>
      <c r="U614" s="30">
        <v>1</v>
      </c>
      <c r="V614" s="30">
        <f>STOCK!O1089</f>
        <v>0</v>
      </c>
      <c r="X614" s="30">
        <v>0</v>
      </c>
      <c r="Y614" s="30">
        <f t="shared" si="11"/>
        <v>0</v>
      </c>
      <c r="AG614" s="30">
        <f>STOCK!A1089</f>
        <v>0</v>
      </c>
      <c r="AI614" s="30">
        <v>0</v>
      </c>
    </row>
    <row r="615" spans="1:35" x14ac:dyDescent="0.15">
      <c r="A615" s="30">
        <f>STOCK!C1090</f>
        <v>0</v>
      </c>
      <c r="B615" s="30">
        <f>STOCK!D1090</f>
        <v>0</v>
      </c>
      <c r="C615" s="30">
        <f>STOCK!E1090</f>
        <v>0</v>
      </c>
      <c r="D615" s="30">
        <f>STOCK!F1090</f>
        <v>0</v>
      </c>
      <c r="E615" s="30">
        <f>STOCK!G1090</f>
        <v>0</v>
      </c>
      <c r="F615" s="30" t="e">
        <f>STOCK!#REF!</f>
        <v>#REF!</v>
      </c>
      <c r="G615" s="30">
        <f>STOCK!H1090</f>
        <v>0</v>
      </c>
      <c r="H615" s="30" t="e">
        <f>STOCK!#REF!</f>
        <v>#REF!</v>
      </c>
      <c r="I615" s="30">
        <f>STOCK!I1090</f>
        <v>0</v>
      </c>
      <c r="J615" s="30">
        <f>STOCK!J1090</f>
        <v>0</v>
      </c>
      <c r="K615" s="30" t="e">
        <f>STOCK!#REF!</f>
        <v>#REF!</v>
      </c>
      <c r="L615" s="30">
        <f>STOCK!K1090</f>
        <v>0</v>
      </c>
      <c r="U615" s="30">
        <v>1</v>
      </c>
      <c r="V615" s="30">
        <f>STOCK!O1090</f>
        <v>0</v>
      </c>
      <c r="X615" s="30">
        <v>0</v>
      </c>
      <c r="Y615" s="30">
        <f t="shared" si="11"/>
        <v>0</v>
      </c>
      <c r="AG615" s="30">
        <f>STOCK!A1090</f>
        <v>0</v>
      </c>
      <c r="AI615" s="30">
        <v>0</v>
      </c>
    </row>
    <row r="616" spans="1:35" x14ac:dyDescent="0.15">
      <c r="A616" s="30">
        <f>STOCK!C1091</f>
        <v>0</v>
      </c>
      <c r="B616" s="30">
        <f>STOCK!D1091</f>
        <v>0</v>
      </c>
      <c r="C616" s="30">
        <f>STOCK!E1091</f>
        <v>0</v>
      </c>
      <c r="D616" s="30">
        <f>STOCK!F1091</f>
        <v>0</v>
      </c>
      <c r="E616" s="30">
        <f>STOCK!G1091</f>
        <v>0</v>
      </c>
      <c r="F616" s="30" t="e">
        <f>STOCK!#REF!</f>
        <v>#REF!</v>
      </c>
      <c r="G616" s="30">
        <f>STOCK!H1091</f>
        <v>0</v>
      </c>
      <c r="H616" s="30" t="e">
        <f>STOCK!#REF!</f>
        <v>#REF!</v>
      </c>
      <c r="I616" s="30">
        <f>STOCK!I1091</f>
        <v>0</v>
      </c>
      <c r="J616" s="30">
        <f>STOCK!J1091</f>
        <v>0</v>
      </c>
      <c r="K616" s="30" t="e">
        <f>STOCK!#REF!</f>
        <v>#REF!</v>
      </c>
      <c r="L616" s="30">
        <f>STOCK!K1091</f>
        <v>0</v>
      </c>
      <c r="U616" s="30">
        <v>1</v>
      </c>
      <c r="V616" s="30">
        <f>STOCK!O1091</f>
        <v>0</v>
      </c>
      <c r="X616" s="30">
        <v>0</v>
      </c>
      <c r="Y616" s="30">
        <f t="shared" si="11"/>
        <v>0</v>
      </c>
      <c r="AG616" s="30">
        <f>STOCK!A1091</f>
        <v>0</v>
      </c>
      <c r="AI616" s="30">
        <v>0</v>
      </c>
    </row>
    <row r="617" spans="1:35" x14ac:dyDescent="0.15">
      <c r="A617" s="30">
        <f>STOCK!C1092</f>
        <v>0</v>
      </c>
      <c r="B617" s="30">
        <f>STOCK!D1092</f>
        <v>0</v>
      </c>
      <c r="C617" s="30">
        <f>STOCK!E1092</f>
        <v>0</v>
      </c>
      <c r="D617" s="30">
        <f>STOCK!F1092</f>
        <v>0</v>
      </c>
      <c r="E617" s="30">
        <f>STOCK!G1092</f>
        <v>0</v>
      </c>
      <c r="F617" s="30" t="e">
        <f>STOCK!#REF!</f>
        <v>#REF!</v>
      </c>
      <c r="G617" s="30">
        <f>STOCK!H1092</f>
        <v>0</v>
      </c>
      <c r="H617" s="30" t="e">
        <f>STOCK!#REF!</f>
        <v>#REF!</v>
      </c>
      <c r="I617" s="30">
        <f>STOCK!I1092</f>
        <v>0</v>
      </c>
      <c r="J617" s="30">
        <f>STOCK!J1092</f>
        <v>0</v>
      </c>
      <c r="K617" s="30" t="e">
        <f>STOCK!#REF!</f>
        <v>#REF!</v>
      </c>
      <c r="L617" s="30">
        <f>STOCK!K1092</f>
        <v>0</v>
      </c>
      <c r="U617" s="30">
        <v>1</v>
      </c>
      <c r="V617" s="30">
        <f>STOCK!O1092</f>
        <v>0</v>
      </c>
      <c r="X617" s="30">
        <v>0</v>
      </c>
      <c r="Y617" s="30">
        <f t="shared" si="11"/>
        <v>0</v>
      </c>
      <c r="AG617" s="30">
        <f>STOCK!A1092</f>
        <v>0</v>
      </c>
      <c r="AI617" s="30">
        <v>0</v>
      </c>
    </row>
    <row r="618" spans="1:35" x14ac:dyDescent="0.15">
      <c r="A618" s="30">
        <f>STOCK!C1093</f>
        <v>0</v>
      </c>
      <c r="B618" s="30">
        <f>STOCK!D1093</f>
        <v>0</v>
      </c>
      <c r="C618" s="30">
        <f>STOCK!E1093</f>
        <v>0</v>
      </c>
      <c r="D618" s="30">
        <f>STOCK!F1093</f>
        <v>0</v>
      </c>
      <c r="E618" s="30">
        <f>STOCK!G1093</f>
        <v>0</v>
      </c>
      <c r="F618" s="30" t="e">
        <f>STOCK!#REF!</f>
        <v>#REF!</v>
      </c>
      <c r="G618" s="30">
        <f>STOCK!H1093</f>
        <v>0</v>
      </c>
      <c r="H618" s="30" t="e">
        <f>STOCK!#REF!</f>
        <v>#REF!</v>
      </c>
      <c r="I618" s="30">
        <f>STOCK!I1093</f>
        <v>0</v>
      </c>
      <c r="J618" s="30">
        <f>STOCK!J1093</f>
        <v>0</v>
      </c>
      <c r="K618" s="30" t="e">
        <f>STOCK!#REF!</f>
        <v>#REF!</v>
      </c>
      <c r="L618" s="30">
        <f>STOCK!K1093</f>
        <v>0</v>
      </c>
      <c r="U618" s="30">
        <v>1</v>
      </c>
      <c r="V618" s="30">
        <f>STOCK!O1093</f>
        <v>0</v>
      </c>
      <c r="X618" s="30">
        <v>0</v>
      </c>
      <c r="Y618" s="30">
        <f t="shared" si="11"/>
        <v>0</v>
      </c>
      <c r="AG618" s="30">
        <f>STOCK!A1093</f>
        <v>0</v>
      </c>
      <c r="AI618" s="30">
        <v>0</v>
      </c>
    </row>
    <row r="619" spans="1:35" x14ac:dyDescent="0.15">
      <c r="A619" s="30">
        <f>STOCK!C1094</f>
        <v>0</v>
      </c>
      <c r="B619" s="30">
        <f>STOCK!D1094</f>
        <v>0</v>
      </c>
      <c r="C619" s="30">
        <f>STOCK!E1094</f>
        <v>0</v>
      </c>
      <c r="D619" s="30">
        <f>STOCK!F1094</f>
        <v>0</v>
      </c>
      <c r="E619" s="30">
        <f>STOCK!G1094</f>
        <v>0</v>
      </c>
      <c r="F619" s="30" t="e">
        <f>STOCK!#REF!</f>
        <v>#REF!</v>
      </c>
      <c r="G619" s="30">
        <f>STOCK!H1094</f>
        <v>0</v>
      </c>
      <c r="H619" s="30" t="e">
        <f>STOCK!#REF!</f>
        <v>#REF!</v>
      </c>
      <c r="I619" s="30">
        <f>STOCK!I1094</f>
        <v>0</v>
      </c>
      <c r="J619" s="30">
        <f>STOCK!J1094</f>
        <v>0</v>
      </c>
      <c r="K619" s="30" t="e">
        <f>STOCK!#REF!</f>
        <v>#REF!</v>
      </c>
      <c r="L619" s="30">
        <f>STOCK!K1094</f>
        <v>0</v>
      </c>
      <c r="U619" s="30">
        <v>1</v>
      </c>
      <c r="V619" s="30">
        <f>STOCK!O1094</f>
        <v>0</v>
      </c>
      <c r="X619" s="30">
        <v>0</v>
      </c>
      <c r="Y619" s="30">
        <f t="shared" si="11"/>
        <v>0</v>
      </c>
      <c r="AG619" s="30">
        <f>STOCK!A1094</f>
        <v>0</v>
      </c>
      <c r="AI619" s="30">
        <v>0</v>
      </c>
    </row>
    <row r="620" spans="1:35" x14ac:dyDescent="0.15">
      <c r="A620" s="30">
        <f>STOCK!C1095</f>
        <v>0</v>
      </c>
      <c r="B620" s="30">
        <f>STOCK!D1095</f>
        <v>0</v>
      </c>
      <c r="C620" s="30">
        <f>STOCK!E1095</f>
        <v>0</v>
      </c>
      <c r="D620" s="30">
        <f>STOCK!F1095</f>
        <v>0</v>
      </c>
      <c r="E620" s="30">
        <f>STOCK!G1095</f>
        <v>0</v>
      </c>
      <c r="F620" s="30" t="e">
        <f>STOCK!#REF!</f>
        <v>#REF!</v>
      </c>
      <c r="G620" s="30">
        <f>STOCK!H1095</f>
        <v>0</v>
      </c>
      <c r="H620" s="30" t="e">
        <f>STOCK!#REF!</f>
        <v>#REF!</v>
      </c>
      <c r="I620" s="30">
        <f>STOCK!I1095</f>
        <v>0</v>
      </c>
      <c r="J620" s="30">
        <f>STOCK!J1095</f>
        <v>0</v>
      </c>
      <c r="K620" s="30" t="e">
        <f>STOCK!#REF!</f>
        <v>#REF!</v>
      </c>
      <c r="L620" s="30">
        <f>STOCK!K1095</f>
        <v>0</v>
      </c>
      <c r="U620" s="30">
        <v>1</v>
      </c>
      <c r="V620" s="30">
        <f>STOCK!O1095</f>
        <v>0</v>
      </c>
      <c r="X620" s="30">
        <v>0</v>
      </c>
      <c r="Y620" s="30">
        <f t="shared" si="11"/>
        <v>0</v>
      </c>
      <c r="AG620" s="30">
        <f>STOCK!A1095</f>
        <v>0</v>
      </c>
      <c r="AI620" s="30">
        <v>0</v>
      </c>
    </row>
    <row r="621" spans="1:35" x14ac:dyDescent="0.15">
      <c r="A621" s="30">
        <f>STOCK!C1096</f>
        <v>0</v>
      </c>
      <c r="B621" s="30">
        <f>STOCK!D1096</f>
        <v>0</v>
      </c>
      <c r="C621" s="30">
        <f>STOCK!E1096</f>
        <v>0</v>
      </c>
      <c r="D621" s="30">
        <f>STOCK!F1096</f>
        <v>0</v>
      </c>
      <c r="E621" s="30">
        <f>STOCK!G1096</f>
        <v>0</v>
      </c>
      <c r="F621" s="30" t="e">
        <f>STOCK!#REF!</f>
        <v>#REF!</v>
      </c>
      <c r="G621" s="30">
        <f>STOCK!H1096</f>
        <v>0</v>
      </c>
      <c r="H621" s="30" t="e">
        <f>STOCK!#REF!</f>
        <v>#REF!</v>
      </c>
      <c r="I621" s="30">
        <f>STOCK!I1096</f>
        <v>0</v>
      </c>
      <c r="J621" s="30">
        <f>STOCK!J1096</f>
        <v>0</v>
      </c>
      <c r="K621" s="30" t="e">
        <f>STOCK!#REF!</f>
        <v>#REF!</v>
      </c>
      <c r="L621" s="30">
        <f>STOCK!K1096</f>
        <v>0</v>
      </c>
      <c r="U621" s="30">
        <v>1</v>
      </c>
      <c r="V621" s="30">
        <f>STOCK!O1096</f>
        <v>0</v>
      </c>
      <c r="X621" s="30">
        <v>0</v>
      </c>
      <c r="Y621" s="30">
        <f t="shared" si="11"/>
        <v>0</v>
      </c>
      <c r="AG621" s="30">
        <f>STOCK!A1096</f>
        <v>0</v>
      </c>
      <c r="AI621" s="30">
        <v>0</v>
      </c>
    </row>
    <row r="622" spans="1:35" x14ac:dyDescent="0.15">
      <c r="A622" s="30">
        <f>STOCK!C1097</f>
        <v>0</v>
      </c>
      <c r="B622" s="30">
        <f>STOCK!D1097</f>
        <v>0</v>
      </c>
      <c r="C622" s="30">
        <f>STOCK!E1097</f>
        <v>0</v>
      </c>
      <c r="D622" s="30">
        <f>STOCK!F1097</f>
        <v>0</v>
      </c>
      <c r="E622" s="30">
        <f>STOCK!G1097</f>
        <v>0</v>
      </c>
      <c r="F622" s="30" t="e">
        <f>STOCK!#REF!</f>
        <v>#REF!</v>
      </c>
      <c r="G622" s="30">
        <f>STOCK!H1097</f>
        <v>0</v>
      </c>
      <c r="H622" s="30" t="e">
        <f>STOCK!#REF!</f>
        <v>#REF!</v>
      </c>
      <c r="I622" s="30">
        <f>STOCK!I1097</f>
        <v>0</v>
      </c>
      <c r="J622" s="30">
        <f>STOCK!J1097</f>
        <v>0</v>
      </c>
      <c r="K622" s="30" t="e">
        <f>STOCK!#REF!</f>
        <v>#REF!</v>
      </c>
      <c r="L622" s="30">
        <f>STOCK!K1097</f>
        <v>0</v>
      </c>
      <c r="U622" s="30">
        <v>1</v>
      </c>
      <c r="V622" s="30">
        <f>STOCK!O1097</f>
        <v>0</v>
      </c>
      <c r="X622" s="30">
        <v>0</v>
      </c>
      <c r="Y622" s="30">
        <f t="shared" si="11"/>
        <v>0</v>
      </c>
      <c r="AG622" s="30">
        <f>STOCK!A1097</f>
        <v>0</v>
      </c>
      <c r="AI622" s="30">
        <v>0</v>
      </c>
    </row>
    <row r="623" spans="1:35" x14ac:dyDescent="0.15">
      <c r="A623" s="30">
        <f>STOCK!C1098</f>
        <v>0</v>
      </c>
      <c r="B623" s="30">
        <f>STOCK!D1098</f>
        <v>0</v>
      </c>
      <c r="C623" s="30">
        <f>STOCK!E1098</f>
        <v>0</v>
      </c>
      <c r="D623" s="30">
        <f>STOCK!F1098</f>
        <v>0</v>
      </c>
      <c r="E623" s="30">
        <f>STOCK!G1098</f>
        <v>0</v>
      </c>
      <c r="F623" s="30" t="e">
        <f>STOCK!#REF!</f>
        <v>#REF!</v>
      </c>
      <c r="G623" s="30">
        <f>STOCK!H1098</f>
        <v>0</v>
      </c>
      <c r="H623" s="30" t="e">
        <f>STOCK!#REF!</f>
        <v>#REF!</v>
      </c>
      <c r="I623" s="30">
        <f>STOCK!I1098</f>
        <v>0</v>
      </c>
      <c r="J623" s="30">
        <f>STOCK!J1098</f>
        <v>0</v>
      </c>
      <c r="K623" s="30" t="e">
        <f>STOCK!#REF!</f>
        <v>#REF!</v>
      </c>
      <c r="L623" s="30">
        <f>STOCK!K1098</f>
        <v>0</v>
      </c>
      <c r="U623" s="30">
        <v>1</v>
      </c>
      <c r="V623" s="30">
        <f>STOCK!O1098</f>
        <v>0</v>
      </c>
      <c r="X623" s="30">
        <v>0</v>
      </c>
      <c r="Y623" s="30">
        <f t="shared" si="11"/>
        <v>0</v>
      </c>
      <c r="AG623" s="30">
        <f>STOCK!A1098</f>
        <v>0</v>
      </c>
      <c r="AI623" s="30">
        <v>0</v>
      </c>
    </row>
    <row r="624" spans="1:35" x14ac:dyDescent="0.15">
      <c r="A624" s="30">
        <f>STOCK!C1099</f>
        <v>0</v>
      </c>
      <c r="B624" s="30">
        <f>STOCK!D1099</f>
        <v>0</v>
      </c>
      <c r="C624" s="30">
        <f>STOCK!E1099</f>
        <v>0</v>
      </c>
      <c r="D624" s="30">
        <f>STOCK!F1099</f>
        <v>0</v>
      </c>
      <c r="E624" s="30">
        <f>STOCK!G1099</f>
        <v>0</v>
      </c>
      <c r="F624" s="30" t="e">
        <f>STOCK!#REF!</f>
        <v>#REF!</v>
      </c>
      <c r="G624" s="30">
        <f>STOCK!H1099</f>
        <v>0</v>
      </c>
      <c r="H624" s="30" t="e">
        <f>STOCK!#REF!</f>
        <v>#REF!</v>
      </c>
      <c r="I624" s="30">
        <f>STOCK!I1099</f>
        <v>0</v>
      </c>
      <c r="J624" s="30">
        <f>STOCK!J1099</f>
        <v>0</v>
      </c>
      <c r="K624" s="30" t="e">
        <f>STOCK!#REF!</f>
        <v>#REF!</v>
      </c>
      <c r="L624" s="30">
        <f>STOCK!K1099</f>
        <v>0</v>
      </c>
      <c r="U624" s="30">
        <v>1</v>
      </c>
      <c r="V624" s="30">
        <f>STOCK!O1099</f>
        <v>0</v>
      </c>
      <c r="X624" s="30">
        <v>0</v>
      </c>
      <c r="Y624" s="30">
        <f t="shared" si="11"/>
        <v>0</v>
      </c>
      <c r="AG624" s="30">
        <f>STOCK!A1099</f>
        <v>0</v>
      </c>
      <c r="AI624" s="30">
        <v>0</v>
      </c>
    </row>
    <row r="625" spans="1:35" x14ac:dyDescent="0.15">
      <c r="A625" s="30">
        <f>STOCK!C1100</f>
        <v>0</v>
      </c>
      <c r="B625" s="30">
        <f>STOCK!D1100</f>
        <v>0</v>
      </c>
      <c r="C625" s="30">
        <f>STOCK!E1100</f>
        <v>0</v>
      </c>
      <c r="D625" s="30">
        <f>STOCK!F1100</f>
        <v>0</v>
      </c>
      <c r="E625" s="30">
        <f>STOCK!G1100</f>
        <v>0</v>
      </c>
      <c r="F625" s="30" t="e">
        <f>STOCK!#REF!</f>
        <v>#REF!</v>
      </c>
      <c r="G625" s="30">
        <f>STOCK!H1100</f>
        <v>0</v>
      </c>
      <c r="H625" s="30" t="e">
        <f>STOCK!#REF!</f>
        <v>#REF!</v>
      </c>
      <c r="I625" s="30">
        <f>STOCK!I1100</f>
        <v>0</v>
      </c>
      <c r="J625" s="30">
        <f>STOCK!J1100</f>
        <v>0</v>
      </c>
      <c r="K625" s="30" t="e">
        <f>STOCK!#REF!</f>
        <v>#REF!</v>
      </c>
      <c r="L625" s="30">
        <f>STOCK!K1100</f>
        <v>0</v>
      </c>
      <c r="U625" s="30">
        <v>1</v>
      </c>
      <c r="V625" s="30">
        <f>STOCK!O1100</f>
        <v>0</v>
      </c>
      <c r="X625" s="30">
        <v>0</v>
      </c>
      <c r="Y625" s="30">
        <f t="shared" si="11"/>
        <v>0</v>
      </c>
      <c r="AG625" s="30">
        <f>STOCK!A1100</f>
        <v>0</v>
      </c>
      <c r="AI625" s="30">
        <v>0</v>
      </c>
    </row>
    <row r="626" spans="1:35" x14ac:dyDescent="0.15">
      <c r="A626" s="30">
        <f>STOCK!C1101</f>
        <v>0</v>
      </c>
      <c r="B626" s="30">
        <f>STOCK!D1101</f>
        <v>0</v>
      </c>
      <c r="C626" s="30">
        <f>STOCK!E1101</f>
        <v>0</v>
      </c>
      <c r="D626" s="30">
        <f>STOCK!F1101</f>
        <v>0</v>
      </c>
      <c r="E626" s="30">
        <f>STOCK!G1101</f>
        <v>0</v>
      </c>
      <c r="F626" s="30" t="e">
        <f>STOCK!#REF!</f>
        <v>#REF!</v>
      </c>
      <c r="G626" s="30">
        <f>STOCK!H1101</f>
        <v>0</v>
      </c>
      <c r="H626" s="30" t="e">
        <f>STOCK!#REF!</f>
        <v>#REF!</v>
      </c>
      <c r="I626" s="30">
        <f>STOCK!I1101</f>
        <v>0</v>
      </c>
      <c r="J626" s="30">
        <f>STOCK!J1101</f>
        <v>0</v>
      </c>
      <c r="K626" s="30" t="e">
        <f>STOCK!#REF!</f>
        <v>#REF!</v>
      </c>
      <c r="L626" s="30">
        <f>STOCK!K1101</f>
        <v>0</v>
      </c>
      <c r="U626" s="30">
        <v>1</v>
      </c>
      <c r="V626" s="30">
        <f>STOCK!O1101</f>
        <v>0</v>
      </c>
      <c r="X626" s="30">
        <v>0</v>
      </c>
      <c r="Y626" s="30">
        <f t="shared" si="11"/>
        <v>0</v>
      </c>
      <c r="AG626" s="30">
        <f>STOCK!A1101</f>
        <v>0</v>
      </c>
      <c r="AI626" s="30">
        <v>0</v>
      </c>
    </row>
    <row r="627" spans="1:35" x14ac:dyDescent="0.15">
      <c r="A627" s="30">
        <f>STOCK!C1102</f>
        <v>0</v>
      </c>
      <c r="B627" s="30">
        <f>STOCK!D1102</f>
        <v>0</v>
      </c>
      <c r="C627" s="30">
        <f>STOCK!E1102</f>
        <v>0</v>
      </c>
      <c r="D627" s="30">
        <f>STOCK!F1102</f>
        <v>0</v>
      </c>
      <c r="E627" s="30">
        <f>STOCK!G1102</f>
        <v>0</v>
      </c>
      <c r="F627" s="30" t="e">
        <f>STOCK!#REF!</f>
        <v>#REF!</v>
      </c>
      <c r="G627" s="30">
        <f>STOCK!H1102</f>
        <v>0</v>
      </c>
      <c r="H627" s="30" t="e">
        <f>STOCK!#REF!</f>
        <v>#REF!</v>
      </c>
      <c r="I627" s="30">
        <f>STOCK!I1102</f>
        <v>0</v>
      </c>
      <c r="J627" s="30">
        <f>STOCK!J1102</f>
        <v>0</v>
      </c>
      <c r="K627" s="30" t="e">
        <f>STOCK!#REF!</f>
        <v>#REF!</v>
      </c>
      <c r="L627" s="30">
        <f>STOCK!K1102</f>
        <v>0</v>
      </c>
      <c r="U627" s="30">
        <v>1</v>
      </c>
      <c r="V627" s="30">
        <f>STOCK!O1102</f>
        <v>0</v>
      </c>
      <c r="X627" s="30">
        <v>0</v>
      </c>
      <c r="Y627" s="30">
        <f t="shared" si="11"/>
        <v>0</v>
      </c>
      <c r="AG627" s="30">
        <f>STOCK!A1102</f>
        <v>0</v>
      </c>
      <c r="AI627" s="30">
        <v>0</v>
      </c>
    </row>
    <row r="628" spans="1:35" x14ac:dyDescent="0.15">
      <c r="A628" s="30">
        <f>STOCK!C1103</f>
        <v>0</v>
      </c>
      <c r="B628" s="30">
        <f>STOCK!D1103</f>
        <v>0</v>
      </c>
      <c r="C628" s="30">
        <f>STOCK!E1103</f>
        <v>0</v>
      </c>
      <c r="D628" s="30">
        <f>STOCK!F1103</f>
        <v>0</v>
      </c>
      <c r="E628" s="30">
        <f>STOCK!G1103</f>
        <v>0</v>
      </c>
      <c r="F628" s="30" t="e">
        <f>STOCK!#REF!</f>
        <v>#REF!</v>
      </c>
      <c r="G628" s="30">
        <f>STOCK!H1103</f>
        <v>0</v>
      </c>
      <c r="H628" s="30" t="e">
        <f>STOCK!#REF!</f>
        <v>#REF!</v>
      </c>
      <c r="I628" s="30">
        <f>STOCK!I1103</f>
        <v>0</v>
      </c>
      <c r="J628" s="30">
        <f>STOCK!J1103</f>
        <v>0</v>
      </c>
      <c r="K628" s="30" t="e">
        <f>STOCK!#REF!</f>
        <v>#REF!</v>
      </c>
      <c r="L628" s="30">
        <f>STOCK!K1103</f>
        <v>0</v>
      </c>
      <c r="U628" s="30">
        <v>1</v>
      </c>
      <c r="V628" s="30">
        <f>STOCK!O1103</f>
        <v>0</v>
      </c>
      <c r="X628" s="30">
        <v>0</v>
      </c>
      <c r="Y628" s="30">
        <f t="shared" si="11"/>
        <v>0</v>
      </c>
      <c r="AG628" s="30">
        <f>STOCK!A1103</f>
        <v>0</v>
      </c>
      <c r="AI628" s="30">
        <v>0</v>
      </c>
    </row>
    <row r="629" spans="1:35" x14ac:dyDescent="0.15">
      <c r="A629" s="30">
        <f>STOCK!C1104</f>
        <v>0</v>
      </c>
      <c r="B629" s="30">
        <f>STOCK!D1104</f>
        <v>0</v>
      </c>
      <c r="C629" s="30">
        <f>STOCK!E1104</f>
        <v>0</v>
      </c>
      <c r="D629" s="30">
        <f>STOCK!F1104</f>
        <v>0</v>
      </c>
      <c r="E629" s="30">
        <f>STOCK!G1104</f>
        <v>0</v>
      </c>
      <c r="F629" s="30" t="e">
        <f>STOCK!#REF!</f>
        <v>#REF!</v>
      </c>
      <c r="G629" s="30">
        <f>STOCK!H1104</f>
        <v>0</v>
      </c>
      <c r="H629" s="30" t="e">
        <f>STOCK!#REF!</f>
        <v>#REF!</v>
      </c>
      <c r="I629" s="30">
        <f>STOCK!I1104</f>
        <v>0</v>
      </c>
      <c r="J629" s="30">
        <f>STOCK!J1104</f>
        <v>0</v>
      </c>
      <c r="K629" s="30" t="e">
        <f>STOCK!#REF!</f>
        <v>#REF!</v>
      </c>
      <c r="L629" s="30">
        <f>STOCK!K1104</f>
        <v>0</v>
      </c>
      <c r="U629" s="30">
        <v>1</v>
      </c>
      <c r="V629" s="30">
        <f>STOCK!O1104</f>
        <v>0</v>
      </c>
      <c r="X629" s="30">
        <v>0</v>
      </c>
      <c r="Y629" s="30">
        <f t="shared" si="11"/>
        <v>0</v>
      </c>
      <c r="AG629" s="30">
        <f>STOCK!A1104</f>
        <v>0</v>
      </c>
      <c r="AI629" s="30">
        <v>0</v>
      </c>
    </row>
    <row r="630" spans="1:35" x14ac:dyDescent="0.15">
      <c r="A630" s="30">
        <f>STOCK!C1105</f>
        <v>0</v>
      </c>
      <c r="B630" s="30">
        <f>STOCK!D1105</f>
        <v>0</v>
      </c>
      <c r="C630" s="30">
        <f>STOCK!E1105</f>
        <v>0</v>
      </c>
      <c r="D630" s="30">
        <f>STOCK!F1105</f>
        <v>0</v>
      </c>
      <c r="E630" s="30">
        <f>STOCK!G1105</f>
        <v>0</v>
      </c>
      <c r="F630" s="30" t="e">
        <f>STOCK!#REF!</f>
        <v>#REF!</v>
      </c>
      <c r="G630" s="30">
        <f>STOCK!H1105</f>
        <v>0</v>
      </c>
      <c r="H630" s="30" t="e">
        <f>STOCK!#REF!</f>
        <v>#REF!</v>
      </c>
      <c r="I630" s="30">
        <f>STOCK!I1105</f>
        <v>0</v>
      </c>
      <c r="J630" s="30">
        <f>STOCK!J1105</f>
        <v>0</v>
      </c>
      <c r="K630" s="30" t="e">
        <f>STOCK!#REF!</f>
        <v>#REF!</v>
      </c>
      <c r="L630" s="30">
        <f>STOCK!K1105</f>
        <v>0</v>
      </c>
      <c r="U630" s="30">
        <v>1</v>
      </c>
      <c r="V630" s="30">
        <f>STOCK!O1105</f>
        <v>0</v>
      </c>
      <c r="X630" s="30">
        <v>0</v>
      </c>
      <c r="Y630" s="30">
        <f t="shared" si="11"/>
        <v>0</v>
      </c>
      <c r="AG630" s="30">
        <f>STOCK!A1105</f>
        <v>0</v>
      </c>
      <c r="AI630" s="30">
        <v>0</v>
      </c>
    </row>
    <row r="631" spans="1:35" x14ac:dyDescent="0.15">
      <c r="A631" s="30">
        <f>STOCK!C1106</f>
        <v>0</v>
      </c>
      <c r="B631" s="30">
        <f>STOCK!D1106</f>
        <v>0</v>
      </c>
      <c r="C631" s="30">
        <f>STOCK!E1106</f>
        <v>0</v>
      </c>
      <c r="D631" s="30">
        <f>STOCK!F1106</f>
        <v>0</v>
      </c>
      <c r="E631" s="30">
        <f>STOCK!G1106</f>
        <v>0</v>
      </c>
      <c r="F631" s="30" t="e">
        <f>STOCK!#REF!</f>
        <v>#REF!</v>
      </c>
      <c r="G631" s="30">
        <f>STOCK!H1106</f>
        <v>0</v>
      </c>
      <c r="H631" s="30" t="e">
        <f>STOCK!#REF!</f>
        <v>#REF!</v>
      </c>
      <c r="I631" s="30">
        <f>STOCK!I1106</f>
        <v>0</v>
      </c>
      <c r="J631" s="30">
        <f>STOCK!J1106</f>
        <v>0</v>
      </c>
      <c r="K631" s="30" t="e">
        <f>STOCK!#REF!</f>
        <v>#REF!</v>
      </c>
      <c r="L631" s="30">
        <f>STOCK!K1106</f>
        <v>0</v>
      </c>
      <c r="U631" s="30">
        <v>1</v>
      </c>
      <c r="V631" s="30">
        <f>STOCK!O1106</f>
        <v>0</v>
      </c>
      <c r="X631" s="30">
        <v>0</v>
      </c>
      <c r="Y631" s="30">
        <f t="shared" si="11"/>
        <v>0</v>
      </c>
      <c r="AG631" s="30">
        <f>STOCK!A1106</f>
        <v>0</v>
      </c>
      <c r="AI631" s="30">
        <v>0</v>
      </c>
    </row>
    <row r="632" spans="1:35" x14ac:dyDescent="0.15">
      <c r="A632" s="30">
        <f>STOCK!C1107</f>
        <v>0</v>
      </c>
      <c r="B632" s="30">
        <f>STOCK!D1107</f>
        <v>0</v>
      </c>
      <c r="C632" s="30">
        <f>STOCK!E1107</f>
        <v>0</v>
      </c>
      <c r="D632" s="30">
        <f>STOCK!F1107</f>
        <v>0</v>
      </c>
      <c r="E632" s="30">
        <f>STOCK!G1107</f>
        <v>0</v>
      </c>
      <c r="F632" s="30" t="e">
        <f>STOCK!#REF!</f>
        <v>#REF!</v>
      </c>
      <c r="G632" s="30">
        <f>STOCK!H1107</f>
        <v>0</v>
      </c>
      <c r="H632" s="30" t="e">
        <f>STOCK!#REF!</f>
        <v>#REF!</v>
      </c>
      <c r="I632" s="30">
        <f>STOCK!I1107</f>
        <v>0</v>
      </c>
      <c r="J632" s="30">
        <f>STOCK!J1107</f>
        <v>0</v>
      </c>
      <c r="K632" s="30" t="e">
        <f>STOCK!#REF!</f>
        <v>#REF!</v>
      </c>
      <c r="L632" s="30">
        <f>STOCK!K1107</f>
        <v>0</v>
      </c>
      <c r="U632" s="30">
        <v>1</v>
      </c>
      <c r="V632" s="30">
        <f>STOCK!O1107</f>
        <v>0</v>
      </c>
      <c r="X632" s="30">
        <v>0</v>
      </c>
      <c r="Y632" s="30">
        <f t="shared" si="11"/>
        <v>0</v>
      </c>
      <c r="AG632" s="30">
        <f>STOCK!A1107</f>
        <v>0</v>
      </c>
      <c r="AI632" s="30">
        <v>0</v>
      </c>
    </row>
    <row r="633" spans="1:35" x14ac:dyDescent="0.15">
      <c r="A633" s="30">
        <f>STOCK!C1108</f>
        <v>0</v>
      </c>
      <c r="B633" s="30">
        <f>STOCK!D1108</f>
        <v>0</v>
      </c>
      <c r="C633" s="30">
        <f>STOCK!E1108</f>
        <v>0</v>
      </c>
      <c r="D633" s="30">
        <f>STOCK!F1108</f>
        <v>0</v>
      </c>
      <c r="E633" s="30">
        <f>STOCK!G1108</f>
        <v>0</v>
      </c>
      <c r="F633" s="30" t="e">
        <f>STOCK!#REF!</f>
        <v>#REF!</v>
      </c>
      <c r="G633" s="30">
        <f>STOCK!H1108</f>
        <v>0</v>
      </c>
      <c r="H633" s="30" t="e">
        <f>STOCK!#REF!</f>
        <v>#REF!</v>
      </c>
      <c r="I633" s="30">
        <f>STOCK!I1108</f>
        <v>0</v>
      </c>
      <c r="J633" s="30">
        <f>STOCK!J1108</f>
        <v>0</v>
      </c>
      <c r="K633" s="30" t="e">
        <f>STOCK!#REF!</f>
        <v>#REF!</v>
      </c>
      <c r="L633" s="30">
        <f>STOCK!K1108</f>
        <v>0</v>
      </c>
      <c r="U633" s="30">
        <v>1</v>
      </c>
      <c r="V633" s="30">
        <f>STOCK!O1108</f>
        <v>0</v>
      </c>
      <c r="X633" s="30">
        <v>0</v>
      </c>
      <c r="Y633" s="30">
        <f t="shared" si="11"/>
        <v>0</v>
      </c>
      <c r="AG633" s="30">
        <f>STOCK!A1108</f>
        <v>0</v>
      </c>
      <c r="AI633" s="30">
        <v>0</v>
      </c>
    </row>
    <row r="634" spans="1:35" x14ac:dyDescent="0.15">
      <c r="A634" s="30">
        <f>STOCK!C1109</f>
        <v>0</v>
      </c>
      <c r="B634" s="30">
        <f>STOCK!D1109</f>
        <v>0</v>
      </c>
      <c r="C634" s="30">
        <f>STOCK!E1109</f>
        <v>0</v>
      </c>
      <c r="D634" s="30">
        <f>STOCK!F1109</f>
        <v>0</v>
      </c>
      <c r="E634" s="30">
        <f>STOCK!G1109</f>
        <v>0</v>
      </c>
      <c r="F634" s="30" t="e">
        <f>STOCK!#REF!</f>
        <v>#REF!</v>
      </c>
      <c r="G634" s="30">
        <f>STOCK!H1109</f>
        <v>0</v>
      </c>
      <c r="H634" s="30" t="e">
        <f>STOCK!#REF!</f>
        <v>#REF!</v>
      </c>
      <c r="I634" s="30">
        <f>STOCK!I1109</f>
        <v>0</v>
      </c>
      <c r="J634" s="30">
        <f>STOCK!J1109</f>
        <v>0</v>
      </c>
      <c r="K634" s="30" t="e">
        <f>STOCK!#REF!</f>
        <v>#REF!</v>
      </c>
      <c r="L634" s="30">
        <f>STOCK!K1109</f>
        <v>0</v>
      </c>
      <c r="U634" s="30">
        <v>1</v>
      </c>
      <c r="V634" s="30">
        <f>STOCK!O1109</f>
        <v>0</v>
      </c>
      <c r="X634" s="30">
        <v>0</v>
      </c>
      <c r="Y634" s="30">
        <f t="shared" si="11"/>
        <v>0</v>
      </c>
      <c r="AG634" s="30">
        <f>STOCK!A1109</f>
        <v>0</v>
      </c>
      <c r="AI634" s="30">
        <v>0</v>
      </c>
    </row>
    <row r="635" spans="1:35" x14ac:dyDescent="0.15">
      <c r="A635" s="30">
        <f>STOCK!C1110</f>
        <v>0</v>
      </c>
      <c r="B635" s="30">
        <f>STOCK!D1110</f>
        <v>0</v>
      </c>
      <c r="C635" s="30">
        <f>STOCK!E1110</f>
        <v>0</v>
      </c>
      <c r="D635" s="30">
        <f>STOCK!F1110</f>
        <v>0</v>
      </c>
      <c r="E635" s="30">
        <f>STOCK!G1110</f>
        <v>0</v>
      </c>
      <c r="F635" s="30" t="e">
        <f>STOCK!#REF!</f>
        <v>#REF!</v>
      </c>
      <c r="G635" s="30">
        <f>STOCK!H1110</f>
        <v>0</v>
      </c>
      <c r="H635" s="30" t="e">
        <f>STOCK!#REF!</f>
        <v>#REF!</v>
      </c>
      <c r="I635" s="30">
        <f>STOCK!I1110</f>
        <v>0</v>
      </c>
      <c r="J635" s="30">
        <f>STOCK!J1110</f>
        <v>0</v>
      </c>
      <c r="K635" s="30" t="e">
        <f>STOCK!#REF!</f>
        <v>#REF!</v>
      </c>
      <c r="L635" s="30">
        <f>STOCK!K1110</f>
        <v>0</v>
      </c>
      <c r="U635" s="30">
        <v>1</v>
      </c>
      <c r="V635" s="30">
        <f>STOCK!O1110</f>
        <v>0</v>
      </c>
      <c r="X635" s="30">
        <v>0</v>
      </c>
      <c r="Y635" s="30">
        <f t="shared" si="11"/>
        <v>0</v>
      </c>
      <c r="AG635" s="30">
        <f>STOCK!A1110</f>
        <v>0</v>
      </c>
      <c r="AI635" s="30">
        <v>0</v>
      </c>
    </row>
    <row r="636" spans="1:35" x14ac:dyDescent="0.15">
      <c r="A636" s="30">
        <f>STOCK!C1111</f>
        <v>0</v>
      </c>
      <c r="B636" s="30">
        <f>STOCK!D1111</f>
        <v>0</v>
      </c>
      <c r="C636" s="30">
        <f>STOCK!E1111</f>
        <v>0</v>
      </c>
      <c r="D636" s="30">
        <f>STOCK!F1111</f>
        <v>0</v>
      </c>
      <c r="E636" s="30">
        <f>STOCK!G1111</f>
        <v>0</v>
      </c>
      <c r="F636" s="30" t="e">
        <f>STOCK!#REF!</f>
        <v>#REF!</v>
      </c>
      <c r="G636" s="30">
        <f>STOCK!H1111</f>
        <v>0</v>
      </c>
      <c r="H636" s="30" t="e">
        <f>STOCK!#REF!</f>
        <v>#REF!</v>
      </c>
      <c r="I636" s="30">
        <f>STOCK!I1111</f>
        <v>0</v>
      </c>
      <c r="J636" s="30">
        <f>STOCK!J1111</f>
        <v>0</v>
      </c>
      <c r="K636" s="30" t="e">
        <f>STOCK!#REF!</f>
        <v>#REF!</v>
      </c>
      <c r="L636" s="30">
        <f>STOCK!K1111</f>
        <v>0</v>
      </c>
      <c r="U636" s="30">
        <v>1</v>
      </c>
      <c r="V636" s="30">
        <f>STOCK!O1111</f>
        <v>0</v>
      </c>
      <c r="X636" s="30">
        <v>0</v>
      </c>
      <c r="Y636" s="30">
        <f t="shared" si="11"/>
        <v>0</v>
      </c>
      <c r="AG636" s="30">
        <f>STOCK!A1111</f>
        <v>0</v>
      </c>
      <c r="AI636" s="30">
        <v>0</v>
      </c>
    </row>
    <row r="637" spans="1:35" x14ac:dyDescent="0.15">
      <c r="A637" s="30">
        <f>STOCK!C1112</f>
        <v>0</v>
      </c>
      <c r="B637" s="30">
        <f>STOCK!D1112</f>
        <v>0</v>
      </c>
      <c r="C637" s="30">
        <f>STOCK!E1112</f>
        <v>0</v>
      </c>
      <c r="D637" s="30">
        <f>STOCK!F1112</f>
        <v>0</v>
      </c>
      <c r="E637" s="30">
        <f>STOCK!G1112</f>
        <v>0</v>
      </c>
      <c r="F637" s="30" t="e">
        <f>STOCK!#REF!</f>
        <v>#REF!</v>
      </c>
      <c r="G637" s="30">
        <f>STOCK!H1112</f>
        <v>0</v>
      </c>
      <c r="H637" s="30" t="e">
        <f>STOCK!#REF!</f>
        <v>#REF!</v>
      </c>
      <c r="I637" s="30">
        <f>STOCK!I1112</f>
        <v>0</v>
      </c>
      <c r="J637" s="30">
        <f>STOCK!J1112</f>
        <v>0</v>
      </c>
      <c r="K637" s="30" t="e">
        <f>STOCK!#REF!</f>
        <v>#REF!</v>
      </c>
      <c r="L637" s="30">
        <f>STOCK!K1112</f>
        <v>0</v>
      </c>
      <c r="U637" s="30">
        <v>1</v>
      </c>
      <c r="V637" s="30">
        <f>STOCK!O1112</f>
        <v>0</v>
      </c>
      <c r="X637" s="30">
        <v>0</v>
      </c>
      <c r="Y637" s="30">
        <f t="shared" si="11"/>
        <v>0</v>
      </c>
      <c r="AG637" s="30">
        <f>STOCK!A1112</f>
        <v>0</v>
      </c>
      <c r="AI637" s="30">
        <v>0</v>
      </c>
    </row>
    <row r="638" spans="1:35" x14ac:dyDescent="0.15">
      <c r="A638" s="30">
        <f>STOCK!C1113</f>
        <v>0</v>
      </c>
      <c r="B638" s="30">
        <f>STOCK!D1113</f>
        <v>0</v>
      </c>
      <c r="C638" s="30">
        <f>STOCK!E1113</f>
        <v>0</v>
      </c>
      <c r="D638" s="30">
        <f>STOCK!F1113</f>
        <v>0</v>
      </c>
      <c r="E638" s="30">
        <f>STOCK!G1113</f>
        <v>0</v>
      </c>
      <c r="F638" s="30" t="e">
        <f>STOCK!#REF!</f>
        <v>#REF!</v>
      </c>
      <c r="G638" s="30">
        <f>STOCK!H1113</f>
        <v>0</v>
      </c>
      <c r="H638" s="30" t="e">
        <f>STOCK!#REF!</f>
        <v>#REF!</v>
      </c>
      <c r="I638" s="30">
        <f>STOCK!I1113</f>
        <v>0</v>
      </c>
      <c r="J638" s="30">
        <f>STOCK!J1113</f>
        <v>0</v>
      </c>
      <c r="K638" s="30" t="e">
        <f>STOCK!#REF!</f>
        <v>#REF!</v>
      </c>
      <c r="L638" s="30">
        <f>STOCK!K1113</f>
        <v>0</v>
      </c>
      <c r="U638" s="30">
        <v>1</v>
      </c>
      <c r="V638" s="30">
        <f>STOCK!O1113</f>
        <v>0</v>
      </c>
      <c r="X638" s="30">
        <v>0</v>
      </c>
      <c r="Y638" s="30">
        <f t="shared" si="11"/>
        <v>0</v>
      </c>
      <c r="AG638" s="30">
        <f>STOCK!A1113</f>
        <v>0</v>
      </c>
      <c r="AI638" s="30">
        <v>0</v>
      </c>
    </row>
    <row r="639" spans="1:35" x14ac:dyDescent="0.15">
      <c r="A639" s="30">
        <f>STOCK!C1114</f>
        <v>0</v>
      </c>
      <c r="B639" s="30">
        <f>STOCK!D1114</f>
        <v>0</v>
      </c>
      <c r="C639" s="30">
        <f>STOCK!E1114</f>
        <v>0</v>
      </c>
      <c r="D639" s="30">
        <f>STOCK!F1114</f>
        <v>0</v>
      </c>
      <c r="E639" s="30">
        <f>STOCK!G1114</f>
        <v>0</v>
      </c>
      <c r="F639" s="30" t="e">
        <f>STOCK!#REF!</f>
        <v>#REF!</v>
      </c>
      <c r="G639" s="30">
        <f>STOCK!H1114</f>
        <v>0</v>
      </c>
      <c r="H639" s="30" t="e">
        <f>STOCK!#REF!</f>
        <v>#REF!</v>
      </c>
      <c r="I639" s="30">
        <f>STOCK!I1114</f>
        <v>0</v>
      </c>
      <c r="J639" s="30">
        <f>STOCK!J1114</f>
        <v>0</v>
      </c>
      <c r="K639" s="30" t="e">
        <f>STOCK!#REF!</f>
        <v>#REF!</v>
      </c>
      <c r="L639" s="30">
        <f>STOCK!K1114</f>
        <v>0</v>
      </c>
      <c r="U639" s="30">
        <v>1</v>
      </c>
      <c r="V639" s="30">
        <f>STOCK!O1114</f>
        <v>0</v>
      </c>
      <c r="X639" s="30">
        <v>0</v>
      </c>
      <c r="Y639" s="30">
        <f t="shared" si="11"/>
        <v>0</v>
      </c>
      <c r="AG639" s="30">
        <f>STOCK!A1114</f>
        <v>0</v>
      </c>
      <c r="AI639" s="30">
        <v>0</v>
      </c>
    </row>
    <row r="640" spans="1:35" x14ac:dyDescent="0.15">
      <c r="A640" s="30">
        <f>STOCK!C1115</f>
        <v>0</v>
      </c>
      <c r="B640" s="30">
        <f>STOCK!D1115</f>
        <v>0</v>
      </c>
      <c r="C640" s="30">
        <f>STOCK!E1115</f>
        <v>0</v>
      </c>
      <c r="D640" s="30">
        <f>STOCK!F1115</f>
        <v>0</v>
      </c>
      <c r="E640" s="30">
        <f>STOCK!G1115</f>
        <v>0</v>
      </c>
      <c r="F640" s="30" t="e">
        <f>STOCK!#REF!</f>
        <v>#REF!</v>
      </c>
      <c r="G640" s="30">
        <f>STOCK!H1115</f>
        <v>0</v>
      </c>
      <c r="H640" s="30" t="e">
        <f>STOCK!#REF!</f>
        <v>#REF!</v>
      </c>
      <c r="I640" s="30">
        <f>STOCK!I1115</f>
        <v>0</v>
      </c>
      <c r="J640" s="30">
        <f>STOCK!J1115</f>
        <v>0</v>
      </c>
      <c r="K640" s="30" t="e">
        <f>STOCK!#REF!</f>
        <v>#REF!</v>
      </c>
      <c r="L640" s="30">
        <f>STOCK!K1115</f>
        <v>0</v>
      </c>
      <c r="U640" s="30">
        <v>1</v>
      </c>
      <c r="V640" s="30">
        <f>STOCK!O1115</f>
        <v>0</v>
      </c>
      <c r="X640" s="30">
        <v>0</v>
      </c>
      <c r="Y640" s="30">
        <f t="shared" si="11"/>
        <v>0</v>
      </c>
      <c r="AG640" s="30">
        <f>STOCK!A1115</f>
        <v>0</v>
      </c>
      <c r="AI640" s="30">
        <v>0</v>
      </c>
    </row>
    <row r="641" spans="1:35" x14ac:dyDescent="0.15">
      <c r="A641" s="30">
        <f>STOCK!C1116</f>
        <v>0</v>
      </c>
      <c r="B641" s="30">
        <f>STOCK!D1116</f>
        <v>0</v>
      </c>
      <c r="C641" s="30">
        <f>STOCK!E1116</f>
        <v>0</v>
      </c>
      <c r="D641" s="30">
        <f>STOCK!F1116</f>
        <v>0</v>
      </c>
      <c r="E641" s="30">
        <f>STOCK!G1116</f>
        <v>0</v>
      </c>
      <c r="F641" s="30" t="e">
        <f>STOCK!#REF!</f>
        <v>#REF!</v>
      </c>
      <c r="G641" s="30">
        <f>STOCK!H1116</f>
        <v>0</v>
      </c>
      <c r="H641" s="30" t="e">
        <f>STOCK!#REF!</f>
        <v>#REF!</v>
      </c>
      <c r="I641" s="30">
        <f>STOCK!I1116</f>
        <v>0</v>
      </c>
      <c r="J641" s="30">
        <f>STOCK!J1116</f>
        <v>0</v>
      </c>
      <c r="K641" s="30" t="e">
        <f>STOCK!#REF!</f>
        <v>#REF!</v>
      </c>
      <c r="L641" s="30">
        <f>STOCK!K1116</f>
        <v>0</v>
      </c>
      <c r="U641" s="30">
        <v>1</v>
      </c>
      <c r="V641" s="30">
        <f>STOCK!O1116</f>
        <v>0</v>
      </c>
      <c r="X641" s="30">
        <v>0</v>
      </c>
      <c r="Y641" s="30">
        <f t="shared" si="11"/>
        <v>0</v>
      </c>
      <c r="AG641" s="30">
        <f>STOCK!A1116</f>
        <v>0</v>
      </c>
      <c r="AI641" s="30">
        <v>0</v>
      </c>
    </row>
    <row r="642" spans="1:35" x14ac:dyDescent="0.15">
      <c r="A642" s="30">
        <f>STOCK!C1117</f>
        <v>0</v>
      </c>
      <c r="B642" s="30">
        <f>STOCK!D1117</f>
        <v>0</v>
      </c>
      <c r="C642" s="30">
        <f>STOCK!E1117</f>
        <v>0</v>
      </c>
      <c r="D642" s="30">
        <f>STOCK!F1117</f>
        <v>0</v>
      </c>
      <c r="E642" s="30">
        <f>STOCK!G1117</f>
        <v>0</v>
      </c>
      <c r="F642" s="30" t="e">
        <f>STOCK!#REF!</f>
        <v>#REF!</v>
      </c>
      <c r="G642" s="30">
        <f>STOCK!H1117</f>
        <v>0</v>
      </c>
      <c r="H642" s="30" t="e">
        <f>STOCK!#REF!</f>
        <v>#REF!</v>
      </c>
      <c r="I642" s="30">
        <f>STOCK!I1117</f>
        <v>0</v>
      </c>
      <c r="J642" s="30">
        <f>STOCK!J1117</f>
        <v>0</v>
      </c>
      <c r="K642" s="30" t="e">
        <f>STOCK!#REF!</f>
        <v>#REF!</v>
      </c>
      <c r="L642" s="30">
        <f>STOCK!K1117</f>
        <v>0</v>
      </c>
      <c r="U642" s="30">
        <v>1</v>
      </c>
      <c r="V642" s="30">
        <f>STOCK!O1117</f>
        <v>0</v>
      </c>
      <c r="X642" s="30">
        <v>0</v>
      </c>
      <c r="Y642" s="30">
        <f t="shared" si="11"/>
        <v>0</v>
      </c>
      <c r="AG642" s="30">
        <f>STOCK!A1117</f>
        <v>0</v>
      </c>
      <c r="AI642" s="30">
        <v>0</v>
      </c>
    </row>
    <row r="643" spans="1:35" x14ac:dyDescent="0.15">
      <c r="A643" s="30">
        <f>STOCK!C1118</f>
        <v>0</v>
      </c>
      <c r="B643" s="30">
        <f>STOCK!D1118</f>
        <v>0</v>
      </c>
      <c r="C643" s="30">
        <f>STOCK!E1118</f>
        <v>0</v>
      </c>
      <c r="D643" s="30">
        <f>STOCK!F1118</f>
        <v>0</v>
      </c>
      <c r="E643" s="30">
        <f>STOCK!G1118</f>
        <v>0</v>
      </c>
      <c r="F643" s="30" t="e">
        <f>STOCK!#REF!</f>
        <v>#REF!</v>
      </c>
      <c r="G643" s="30">
        <f>STOCK!H1118</f>
        <v>0</v>
      </c>
      <c r="H643" s="30" t="e">
        <f>STOCK!#REF!</f>
        <v>#REF!</v>
      </c>
      <c r="I643" s="30">
        <f>STOCK!I1118</f>
        <v>0</v>
      </c>
      <c r="J643" s="30">
        <f>STOCK!J1118</f>
        <v>0</v>
      </c>
      <c r="K643" s="30" t="e">
        <f>STOCK!#REF!</f>
        <v>#REF!</v>
      </c>
      <c r="L643" s="30">
        <f>STOCK!K1118</f>
        <v>0</v>
      </c>
      <c r="U643" s="30">
        <v>1</v>
      </c>
      <c r="V643" s="30">
        <f>STOCK!O1118</f>
        <v>0</v>
      </c>
      <c r="X643" s="30">
        <v>0</v>
      </c>
      <c r="Y643" s="30">
        <f t="shared" si="11"/>
        <v>0</v>
      </c>
      <c r="AG643" s="30">
        <f>STOCK!A1118</f>
        <v>0</v>
      </c>
      <c r="AI643" s="30">
        <v>0</v>
      </c>
    </row>
    <row r="644" spans="1:35" x14ac:dyDescent="0.15">
      <c r="A644" s="30">
        <f>STOCK!C1119</f>
        <v>0</v>
      </c>
      <c r="B644" s="30">
        <f>STOCK!D1119</f>
        <v>0</v>
      </c>
      <c r="C644" s="30">
        <f>STOCK!E1119</f>
        <v>0</v>
      </c>
      <c r="D644" s="30">
        <f>STOCK!F1119</f>
        <v>0</v>
      </c>
      <c r="E644" s="30">
        <f>STOCK!G1119</f>
        <v>0</v>
      </c>
      <c r="F644" s="30" t="e">
        <f>STOCK!#REF!</f>
        <v>#REF!</v>
      </c>
      <c r="G644" s="30">
        <f>STOCK!H1119</f>
        <v>0</v>
      </c>
      <c r="H644" s="30" t="e">
        <f>STOCK!#REF!</f>
        <v>#REF!</v>
      </c>
      <c r="I644" s="30">
        <f>STOCK!I1119</f>
        <v>0</v>
      </c>
      <c r="J644" s="30">
        <f>STOCK!J1119</f>
        <v>0</v>
      </c>
      <c r="K644" s="30" t="e">
        <f>STOCK!#REF!</f>
        <v>#REF!</v>
      </c>
      <c r="L644" s="30">
        <f>STOCK!K1119</f>
        <v>0</v>
      </c>
      <c r="U644" s="30">
        <v>1</v>
      </c>
      <c r="V644" s="30">
        <f>STOCK!O1119</f>
        <v>0</v>
      </c>
      <c r="X644" s="30">
        <v>0</v>
      </c>
      <c r="Y644" s="30">
        <f t="shared" si="11"/>
        <v>0</v>
      </c>
      <c r="AG644" s="30">
        <f>STOCK!A1119</f>
        <v>0</v>
      </c>
      <c r="AI644" s="30">
        <v>0</v>
      </c>
    </row>
    <row r="645" spans="1:35" x14ac:dyDescent="0.15">
      <c r="A645" s="30">
        <f>STOCK!C1120</f>
        <v>0</v>
      </c>
      <c r="B645" s="30">
        <f>STOCK!D1120</f>
        <v>0</v>
      </c>
      <c r="C645" s="30">
        <f>STOCK!E1120</f>
        <v>0</v>
      </c>
      <c r="D645" s="30">
        <f>STOCK!F1120</f>
        <v>0</v>
      </c>
      <c r="E645" s="30">
        <f>STOCK!G1120</f>
        <v>0</v>
      </c>
      <c r="F645" s="30" t="e">
        <f>STOCK!#REF!</f>
        <v>#REF!</v>
      </c>
      <c r="G645" s="30">
        <f>STOCK!H1120</f>
        <v>0</v>
      </c>
      <c r="H645" s="30" t="e">
        <f>STOCK!#REF!</f>
        <v>#REF!</v>
      </c>
      <c r="I645" s="30">
        <f>STOCK!I1120</f>
        <v>0</v>
      </c>
      <c r="J645" s="30">
        <f>STOCK!J1120</f>
        <v>0</v>
      </c>
      <c r="K645" s="30" t="e">
        <f>STOCK!#REF!</f>
        <v>#REF!</v>
      </c>
      <c r="L645" s="30">
        <f>STOCK!K1120</f>
        <v>0</v>
      </c>
      <c r="U645" s="30">
        <v>1</v>
      </c>
      <c r="V645" s="30">
        <f>STOCK!O1120</f>
        <v>0</v>
      </c>
      <c r="X645" s="30">
        <v>0</v>
      </c>
      <c r="Y645" s="30">
        <f t="shared" si="11"/>
        <v>0</v>
      </c>
      <c r="AG645" s="30">
        <f>STOCK!A1120</f>
        <v>0</v>
      </c>
      <c r="AI645" s="30">
        <v>0</v>
      </c>
    </row>
    <row r="646" spans="1:35" x14ac:dyDescent="0.15">
      <c r="A646" s="30">
        <f>STOCK!C1121</f>
        <v>0</v>
      </c>
      <c r="B646" s="30">
        <f>STOCK!D1121</f>
        <v>0</v>
      </c>
      <c r="C646" s="30">
        <f>STOCK!E1121</f>
        <v>0</v>
      </c>
      <c r="D646" s="30">
        <f>STOCK!F1121</f>
        <v>0</v>
      </c>
      <c r="E646" s="30">
        <f>STOCK!G1121</f>
        <v>0</v>
      </c>
      <c r="F646" s="30" t="e">
        <f>STOCK!#REF!</f>
        <v>#REF!</v>
      </c>
      <c r="G646" s="30">
        <f>STOCK!H1121</f>
        <v>0</v>
      </c>
      <c r="H646" s="30" t="e">
        <f>STOCK!#REF!</f>
        <v>#REF!</v>
      </c>
      <c r="I646" s="30">
        <f>STOCK!I1121</f>
        <v>0</v>
      </c>
      <c r="J646" s="30">
        <f>STOCK!J1121</f>
        <v>0</v>
      </c>
      <c r="K646" s="30" t="e">
        <f>STOCK!#REF!</f>
        <v>#REF!</v>
      </c>
      <c r="L646" s="30">
        <f>STOCK!K1121</f>
        <v>0</v>
      </c>
      <c r="U646" s="30">
        <v>1</v>
      </c>
      <c r="V646" s="30">
        <f>STOCK!O1121</f>
        <v>0</v>
      </c>
      <c r="X646" s="30">
        <v>0</v>
      </c>
      <c r="Y646" s="30">
        <f t="shared" si="11"/>
        <v>0</v>
      </c>
      <c r="AG646" s="30">
        <f>STOCK!A1121</f>
        <v>0</v>
      </c>
      <c r="AI646" s="30">
        <v>0</v>
      </c>
    </row>
    <row r="647" spans="1:35" x14ac:dyDescent="0.15">
      <c r="A647" s="30">
        <f>STOCK!C1122</f>
        <v>0</v>
      </c>
      <c r="B647" s="30">
        <f>STOCK!D1122</f>
        <v>0</v>
      </c>
      <c r="C647" s="30">
        <f>STOCK!E1122</f>
        <v>0</v>
      </c>
      <c r="D647" s="30">
        <f>STOCK!F1122</f>
        <v>0</v>
      </c>
      <c r="E647" s="30">
        <f>STOCK!G1122</f>
        <v>0</v>
      </c>
      <c r="F647" s="30" t="e">
        <f>STOCK!#REF!</f>
        <v>#REF!</v>
      </c>
      <c r="G647" s="30">
        <f>STOCK!H1122</f>
        <v>0</v>
      </c>
      <c r="H647" s="30" t="e">
        <f>STOCK!#REF!</f>
        <v>#REF!</v>
      </c>
      <c r="I647" s="30">
        <f>STOCK!I1122</f>
        <v>0</v>
      </c>
      <c r="J647" s="30">
        <f>STOCK!J1122</f>
        <v>0</v>
      </c>
      <c r="K647" s="30" t="e">
        <f>STOCK!#REF!</f>
        <v>#REF!</v>
      </c>
      <c r="L647" s="30">
        <f>STOCK!K1122</f>
        <v>0</v>
      </c>
      <c r="U647" s="30">
        <v>1</v>
      </c>
      <c r="V647" s="30">
        <f>STOCK!O1122</f>
        <v>0</v>
      </c>
      <c r="X647" s="30">
        <v>0</v>
      </c>
      <c r="Y647" s="30">
        <f t="shared" si="11"/>
        <v>0</v>
      </c>
      <c r="AG647" s="30">
        <f>STOCK!A1122</f>
        <v>0</v>
      </c>
      <c r="AI647" s="30">
        <v>0</v>
      </c>
    </row>
    <row r="648" spans="1:35" x14ac:dyDescent="0.15">
      <c r="A648" s="30">
        <f>STOCK!C1123</f>
        <v>0</v>
      </c>
      <c r="B648" s="30">
        <f>STOCK!D1123</f>
        <v>0</v>
      </c>
      <c r="C648" s="30">
        <f>STOCK!E1123</f>
        <v>0</v>
      </c>
      <c r="D648" s="30">
        <f>STOCK!F1123</f>
        <v>0</v>
      </c>
      <c r="E648" s="30">
        <f>STOCK!G1123</f>
        <v>0</v>
      </c>
      <c r="F648" s="30" t="e">
        <f>STOCK!#REF!</f>
        <v>#REF!</v>
      </c>
      <c r="G648" s="30">
        <f>STOCK!H1123</f>
        <v>0</v>
      </c>
      <c r="H648" s="30" t="e">
        <f>STOCK!#REF!</f>
        <v>#REF!</v>
      </c>
      <c r="I648" s="30">
        <f>STOCK!I1123</f>
        <v>0</v>
      </c>
      <c r="J648" s="30">
        <f>STOCK!J1123</f>
        <v>0</v>
      </c>
      <c r="K648" s="30" t="e">
        <f>STOCK!#REF!</f>
        <v>#REF!</v>
      </c>
      <c r="L648" s="30">
        <f>STOCK!K1123</f>
        <v>0</v>
      </c>
      <c r="U648" s="30">
        <v>1</v>
      </c>
      <c r="V648" s="30">
        <f>STOCK!O1123</f>
        <v>0</v>
      </c>
      <c r="X648" s="30">
        <v>0</v>
      </c>
      <c r="Y648" s="30">
        <f t="shared" si="11"/>
        <v>0</v>
      </c>
      <c r="AG648" s="30">
        <f>STOCK!A1123</f>
        <v>0</v>
      </c>
      <c r="AI648" s="30">
        <v>0</v>
      </c>
    </row>
    <row r="649" spans="1:35" x14ac:dyDescent="0.15">
      <c r="A649" s="30">
        <f>STOCK!C1124</f>
        <v>0</v>
      </c>
      <c r="B649" s="30">
        <f>STOCK!D1124</f>
        <v>0</v>
      </c>
      <c r="C649" s="30">
        <f>STOCK!E1124</f>
        <v>0</v>
      </c>
      <c r="D649" s="30">
        <f>STOCK!F1124</f>
        <v>0</v>
      </c>
      <c r="E649" s="30">
        <f>STOCK!G1124</f>
        <v>0</v>
      </c>
      <c r="F649" s="30" t="e">
        <f>STOCK!#REF!</f>
        <v>#REF!</v>
      </c>
      <c r="G649" s="30">
        <f>STOCK!H1124</f>
        <v>0</v>
      </c>
      <c r="H649" s="30" t="e">
        <f>STOCK!#REF!</f>
        <v>#REF!</v>
      </c>
      <c r="I649" s="30">
        <f>STOCK!I1124</f>
        <v>0</v>
      </c>
      <c r="J649" s="30">
        <f>STOCK!J1124</f>
        <v>0</v>
      </c>
      <c r="K649" s="30" t="e">
        <f>STOCK!#REF!</f>
        <v>#REF!</v>
      </c>
      <c r="L649" s="30">
        <f>STOCK!K1124</f>
        <v>0</v>
      </c>
      <c r="U649" s="30">
        <v>1</v>
      </c>
      <c r="V649" s="30">
        <f>STOCK!O1124</f>
        <v>0</v>
      </c>
      <c r="X649" s="30">
        <v>0</v>
      </c>
      <c r="Y649" s="30">
        <f t="shared" si="11"/>
        <v>0</v>
      </c>
      <c r="AG649" s="30">
        <f>STOCK!A1124</f>
        <v>0</v>
      </c>
      <c r="AI649" s="30">
        <v>0</v>
      </c>
    </row>
    <row r="650" spans="1:35" x14ac:dyDescent="0.15">
      <c r="A650" s="30">
        <f>STOCK!C1125</f>
        <v>0</v>
      </c>
      <c r="B650" s="30">
        <f>STOCK!D1125</f>
        <v>0</v>
      </c>
      <c r="C650" s="30">
        <f>STOCK!E1125</f>
        <v>0</v>
      </c>
      <c r="D650" s="30">
        <f>STOCK!F1125</f>
        <v>0</v>
      </c>
      <c r="E650" s="30">
        <f>STOCK!G1125</f>
        <v>0</v>
      </c>
      <c r="F650" s="30" t="e">
        <f>STOCK!#REF!</f>
        <v>#REF!</v>
      </c>
      <c r="G650" s="30">
        <f>STOCK!H1125</f>
        <v>0</v>
      </c>
      <c r="H650" s="30" t="e">
        <f>STOCK!#REF!</f>
        <v>#REF!</v>
      </c>
      <c r="I650" s="30">
        <f>STOCK!I1125</f>
        <v>0</v>
      </c>
      <c r="J650" s="30">
        <f>STOCK!J1125</f>
        <v>0</v>
      </c>
      <c r="K650" s="30" t="e">
        <f>STOCK!#REF!</f>
        <v>#REF!</v>
      </c>
      <c r="L650" s="30">
        <f>STOCK!K1125</f>
        <v>0</v>
      </c>
      <c r="U650" s="30">
        <v>1</v>
      </c>
      <c r="V650" s="30">
        <f>STOCK!O1125</f>
        <v>0</v>
      </c>
      <c r="X650" s="30">
        <v>0</v>
      </c>
      <c r="Y650" s="30">
        <f t="shared" si="11"/>
        <v>0</v>
      </c>
      <c r="AG650" s="30">
        <f>STOCK!A1125</f>
        <v>0</v>
      </c>
      <c r="AI650" s="30">
        <v>0</v>
      </c>
    </row>
    <row r="651" spans="1:35" x14ac:dyDescent="0.15">
      <c r="A651" s="30">
        <f>STOCK!C1126</f>
        <v>0</v>
      </c>
      <c r="B651" s="30">
        <f>STOCK!D1126</f>
        <v>0</v>
      </c>
      <c r="C651" s="30">
        <f>STOCK!E1126</f>
        <v>0</v>
      </c>
      <c r="D651" s="30">
        <f>STOCK!F1126</f>
        <v>0</v>
      </c>
      <c r="E651" s="30">
        <f>STOCK!G1126</f>
        <v>0</v>
      </c>
      <c r="F651" s="30" t="e">
        <f>STOCK!#REF!</f>
        <v>#REF!</v>
      </c>
      <c r="G651" s="30">
        <f>STOCK!H1126</f>
        <v>0</v>
      </c>
      <c r="H651" s="30" t="e">
        <f>STOCK!#REF!</f>
        <v>#REF!</v>
      </c>
      <c r="I651" s="30">
        <f>STOCK!I1126</f>
        <v>0</v>
      </c>
      <c r="J651" s="30">
        <f>STOCK!J1126</f>
        <v>0</v>
      </c>
      <c r="K651" s="30" t="e">
        <f>STOCK!#REF!</f>
        <v>#REF!</v>
      </c>
      <c r="L651" s="30">
        <f>STOCK!K1126</f>
        <v>0</v>
      </c>
      <c r="U651" s="30">
        <v>1</v>
      </c>
      <c r="V651" s="30">
        <f>STOCK!O1126</f>
        <v>0</v>
      </c>
      <c r="X651" s="30">
        <v>0</v>
      </c>
      <c r="Y651" s="30">
        <f t="shared" si="11"/>
        <v>0</v>
      </c>
      <c r="AG651" s="30">
        <f>STOCK!A1126</f>
        <v>0</v>
      </c>
      <c r="AI651" s="30">
        <v>0</v>
      </c>
    </row>
    <row r="652" spans="1:35" x14ac:dyDescent="0.15">
      <c r="A652" s="30">
        <f>STOCK!C1127</f>
        <v>0</v>
      </c>
      <c r="B652" s="30">
        <f>STOCK!D1127</f>
        <v>0</v>
      </c>
      <c r="C652" s="30">
        <f>STOCK!E1127</f>
        <v>0</v>
      </c>
      <c r="D652" s="30">
        <f>STOCK!F1127</f>
        <v>0</v>
      </c>
      <c r="E652" s="30">
        <f>STOCK!G1127</f>
        <v>0</v>
      </c>
      <c r="F652" s="30" t="e">
        <f>STOCK!#REF!</f>
        <v>#REF!</v>
      </c>
      <c r="G652" s="30">
        <f>STOCK!H1127</f>
        <v>0</v>
      </c>
      <c r="H652" s="30" t="e">
        <f>STOCK!#REF!</f>
        <v>#REF!</v>
      </c>
      <c r="I652" s="30">
        <f>STOCK!I1127</f>
        <v>0</v>
      </c>
      <c r="J652" s="30">
        <f>STOCK!J1127</f>
        <v>0</v>
      </c>
      <c r="K652" s="30" t="e">
        <f>STOCK!#REF!</f>
        <v>#REF!</v>
      </c>
      <c r="L652" s="30">
        <f>STOCK!K1127</f>
        <v>0</v>
      </c>
      <c r="U652" s="30">
        <v>1</v>
      </c>
      <c r="V652" s="30">
        <f>STOCK!O1127</f>
        <v>0</v>
      </c>
      <c r="X652" s="30">
        <v>0</v>
      </c>
      <c r="Y652" s="30">
        <f t="shared" ref="Y652:Y700" si="12">IF(V652&gt;0,1,0)</f>
        <v>0</v>
      </c>
      <c r="AG652" s="30">
        <f>STOCK!A1127</f>
        <v>0</v>
      </c>
      <c r="AI652" s="30">
        <v>0</v>
      </c>
    </row>
    <row r="653" spans="1:35" x14ac:dyDescent="0.15">
      <c r="A653" s="30">
        <f>STOCK!C1128</f>
        <v>0</v>
      </c>
      <c r="B653" s="30">
        <f>STOCK!D1128</f>
        <v>0</v>
      </c>
      <c r="C653" s="30">
        <f>STOCK!E1128</f>
        <v>0</v>
      </c>
      <c r="D653" s="30">
        <f>STOCK!F1128</f>
        <v>0</v>
      </c>
      <c r="E653" s="30">
        <f>STOCK!G1128</f>
        <v>0</v>
      </c>
      <c r="F653" s="30" t="e">
        <f>STOCK!#REF!</f>
        <v>#REF!</v>
      </c>
      <c r="G653" s="30">
        <f>STOCK!H1128</f>
        <v>0</v>
      </c>
      <c r="H653" s="30" t="e">
        <f>STOCK!#REF!</f>
        <v>#REF!</v>
      </c>
      <c r="I653" s="30">
        <f>STOCK!I1128</f>
        <v>0</v>
      </c>
      <c r="J653" s="30">
        <f>STOCK!J1128</f>
        <v>0</v>
      </c>
      <c r="K653" s="30" t="e">
        <f>STOCK!#REF!</f>
        <v>#REF!</v>
      </c>
      <c r="L653" s="30">
        <f>STOCK!K1128</f>
        <v>0</v>
      </c>
      <c r="U653" s="30">
        <v>1</v>
      </c>
      <c r="V653" s="30">
        <f>STOCK!O1128</f>
        <v>0</v>
      </c>
      <c r="X653" s="30">
        <v>0</v>
      </c>
      <c r="Y653" s="30">
        <f t="shared" si="12"/>
        <v>0</v>
      </c>
      <c r="AG653" s="30">
        <f>STOCK!A1128</f>
        <v>0</v>
      </c>
      <c r="AI653" s="30">
        <v>0</v>
      </c>
    </row>
    <row r="654" spans="1:35" x14ac:dyDescent="0.15">
      <c r="A654" s="30">
        <f>STOCK!C1129</f>
        <v>0</v>
      </c>
      <c r="B654" s="30">
        <f>STOCK!D1129</f>
        <v>0</v>
      </c>
      <c r="C654" s="30">
        <f>STOCK!E1129</f>
        <v>0</v>
      </c>
      <c r="D654" s="30">
        <f>STOCK!F1129</f>
        <v>0</v>
      </c>
      <c r="E654" s="30">
        <f>STOCK!G1129</f>
        <v>0</v>
      </c>
      <c r="F654" s="30" t="e">
        <f>STOCK!#REF!</f>
        <v>#REF!</v>
      </c>
      <c r="G654" s="30">
        <f>STOCK!H1129</f>
        <v>0</v>
      </c>
      <c r="H654" s="30" t="e">
        <f>STOCK!#REF!</f>
        <v>#REF!</v>
      </c>
      <c r="I654" s="30">
        <f>STOCK!I1129</f>
        <v>0</v>
      </c>
      <c r="J654" s="30">
        <f>STOCK!J1129</f>
        <v>0</v>
      </c>
      <c r="K654" s="30" t="e">
        <f>STOCK!#REF!</f>
        <v>#REF!</v>
      </c>
      <c r="L654" s="30">
        <f>STOCK!K1129</f>
        <v>0</v>
      </c>
      <c r="U654" s="30">
        <v>1</v>
      </c>
      <c r="V654" s="30">
        <f>STOCK!O1129</f>
        <v>0</v>
      </c>
      <c r="X654" s="30">
        <v>0</v>
      </c>
      <c r="Y654" s="30">
        <f t="shared" si="12"/>
        <v>0</v>
      </c>
      <c r="AG654" s="30">
        <f>STOCK!A1129</f>
        <v>0</v>
      </c>
      <c r="AI654" s="30">
        <v>0</v>
      </c>
    </row>
    <row r="655" spans="1:35" x14ac:dyDescent="0.15">
      <c r="A655" s="30">
        <f>STOCK!C1130</f>
        <v>0</v>
      </c>
      <c r="B655" s="30">
        <f>STOCK!D1130</f>
        <v>0</v>
      </c>
      <c r="C655" s="30">
        <f>STOCK!E1130</f>
        <v>0</v>
      </c>
      <c r="D655" s="30">
        <f>STOCK!F1130</f>
        <v>0</v>
      </c>
      <c r="E655" s="30">
        <f>STOCK!G1130</f>
        <v>0</v>
      </c>
      <c r="F655" s="30" t="e">
        <f>STOCK!#REF!</f>
        <v>#REF!</v>
      </c>
      <c r="G655" s="30">
        <f>STOCK!H1130</f>
        <v>0</v>
      </c>
      <c r="H655" s="30" t="e">
        <f>STOCK!#REF!</f>
        <v>#REF!</v>
      </c>
      <c r="I655" s="30">
        <f>STOCK!I1130</f>
        <v>0</v>
      </c>
      <c r="J655" s="30">
        <f>STOCK!J1130</f>
        <v>0</v>
      </c>
      <c r="K655" s="30" t="e">
        <f>STOCK!#REF!</f>
        <v>#REF!</v>
      </c>
      <c r="L655" s="30">
        <f>STOCK!K1130</f>
        <v>0</v>
      </c>
      <c r="U655" s="30">
        <v>1</v>
      </c>
      <c r="V655" s="30">
        <f>STOCK!O1130</f>
        <v>0</v>
      </c>
      <c r="X655" s="30">
        <v>0</v>
      </c>
      <c r="Y655" s="30">
        <f t="shared" si="12"/>
        <v>0</v>
      </c>
      <c r="AG655" s="30">
        <f>STOCK!A1130</f>
        <v>0</v>
      </c>
      <c r="AI655" s="30">
        <v>0</v>
      </c>
    </row>
    <row r="656" spans="1:35" x14ac:dyDescent="0.15">
      <c r="A656" s="30">
        <f>STOCK!C1131</f>
        <v>0</v>
      </c>
      <c r="B656" s="30">
        <f>STOCK!D1131</f>
        <v>0</v>
      </c>
      <c r="C656" s="30">
        <f>STOCK!E1131</f>
        <v>0</v>
      </c>
      <c r="D656" s="30">
        <f>STOCK!F1131</f>
        <v>0</v>
      </c>
      <c r="E656" s="30">
        <f>STOCK!G1131</f>
        <v>0</v>
      </c>
      <c r="F656" s="30" t="e">
        <f>STOCK!#REF!</f>
        <v>#REF!</v>
      </c>
      <c r="G656" s="30">
        <f>STOCK!H1131</f>
        <v>0</v>
      </c>
      <c r="H656" s="30" t="e">
        <f>STOCK!#REF!</f>
        <v>#REF!</v>
      </c>
      <c r="I656" s="30">
        <f>STOCK!I1131</f>
        <v>0</v>
      </c>
      <c r="J656" s="30">
        <f>STOCK!J1131</f>
        <v>0</v>
      </c>
      <c r="K656" s="30" t="e">
        <f>STOCK!#REF!</f>
        <v>#REF!</v>
      </c>
      <c r="L656" s="30">
        <f>STOCK!K1131</f>
        <v>0</v>
      </c>
      <c r="U656" s="30">
        <v>1</v>
      </c>
      <c r="V656" s="30">
        <f>STOCK!O1131</f>
        <v>0</v>
      </c>
      <c r="X656" s="30">
        <v>0</v>
      </c>
      <c r="Y656" s="30">
        <f t="shared" si="12"/>
        <v>0</v>
      </c>
      <c r="AG656" s="30">
        <f>STOCK!A1131</f>
        <v>0</v>
      </c>
      <c r="AI656" s="30">
        <v>0</v>
      </c>
    </row>
    <row r="657" spans="1:35" x14ac:dyDescent="0.15">
      <c r="A657" s="30">
        <f>STOCK!C1132</f>
        <v>0</v>
      </c>
      <c r="B657" s="30">
        <f>STOCK!D1132</f>
        <v>0</v>
      </c>
      <c r="C657" s="30">
        <f>STOCK!E1132</f>
        <v>0</v>
      </c>
      <c r="D657" s="30">
        <f>STOCK!F1132</f>
        <v>0</v>
      </c>
      <c r="E657" s="30">
        <f>STOCK!G1132</f>
        <v>0</v>
      </c>
      <c r="F657" s="30" t="e">
        <f>STOCK!#REF!</f>
        <v>#REF!</v>
      </c>
      <c r="G657" s="30">
        <f>STOCK!H1132</f>
        <v>0</v>
      </c>
      <c r="H657" s="30" t="e">
        <f>STOCK!#REF!</f>
        <v>#REF!</v>
      </c>
      <c r="I657" s="30">
        <f>STOCK!I1132</f>
        <v>0</v>
      </c>
      <c r="J657" s="30">
        <f>STOCK!J1132</f>
        <v>0</v>
      </c>
      <c r="K657" s="30" t="e">
        <f>STOCK!#REF!</f>
        <v>#REF!</v>
      </c>
      <c r="L657" s="30">
        <f>STOCK!K1132</f>
        <v>0</v>
      </c>
      <c r="U657" s="30">
        <v>1</v>
      </c>
      <c r="V657" s="30">
        <f>STOCK!O1132</f>
        <v>0</v>
      </c>
      <c r="X657" s="30">
        <v>0</v>
      </c>
      <c r="Y657" s="30">
        <f t="shared" si="12"/>
        <v>0</v>
      </c>
      <c r="AG657" s="30">
        <f>STOCK!A1132</f>
        <v>0</v>
      </c>
      <c r="AI657" s="30">
        <v>0</v>
      </c>
    </row>
    <row r="658" spans="1:35" x14ac:dyDescent="0.15">
      <c r="A658" s="30">
        <f>STOCK!C1133</f>
        <v>0</v>
      </c>
      <c r="B658" s="30">
        <f>STOCK!D1133</f>
        <v>0</v>
      </c>
      <c r="C658" s="30">
        <f>STOCK!E1133</f>
        <v>0</v>
      </c>
      <c r="D658" s="30">
        <f>STOCK!F1133</f>
        <v>0</v>
      </c>
      <c r="E658" s="30">
        <f>STOCK!G1133</f>
        <v>0</v>
      </c>
      <c r="F658" s="30" t="e">
        <f>STOCK!#REF!</f>
        <v>#REF!</v>
      </c>
      <c r="G658" s="30">
        <f>STOCK!H1133</f>
        <v>0</v>
      </c>
      <c r="H658" s="30" t="e">
        <f>STOCK!#REF!</f>
        <v>#REF!</v>
      </c>
      <c r="I658" s="30">
        <f>STOCK!I1133</f>
        <v>0</v>
      </c>
      <c r="J658" s="30">
        <f>STOCK!J1133</f>
        <v>0</v>
      </c>
      <c r="K658" s="30" t="e">
        <f>STOCK!#REF!</f>
        <v>#REF!</v>
      </c>
      <c r="L658" s="30">
        <f>STOCK!K1133</f>
        <v>0</v>
      </c>
      <c r="U658" s="30">
        <v>1</v>
      </c>
      <c r="V658" s="30">
        <f>STOCK!O1133</f>
        <v>0</v>
      </c>
      <c r="X658" s="30">
        <v>0</v>
      </c>
      <c r="Y658" s="30">
        <f t="shared" si="12"/>
        <v>0</v>
      </c>
      <c r="AG658" s="30">
        <f>STOCK!A1133</f>
        <v>0</v>
      </c>
      <c r="AI658" s="30">
        <v>0</v>
      </c>
    </row>
    <row r="659" spans="1:35" x14ac:dyDescent="0.15">
      <c r="A659" s="30">
        <f>STOCK!C1134</f>
        <v>0</v>
      </c>
      <c r="B659" s="30">
        <f>STOCK!D1134</f>
        <v>0</v>
      </c>
      <c r="C659" s="30">
        <f>STOCK!E1134</f>
        <v>0</v>
      </c>
      <c r="D659" s="30">
        <f>STOCK!F1134</f>
        <v>0</v>
      </c>
      <c r="E659" s="30">
        <f>STOCK!G1134</f>
        <v>0</v>
      </c>
      <c r="F659" s="30" t="e">
        <f>STOCK!#REF!</f>
        <v>#REF!</v>
      </c>
      <c r="G659" s="30">
        <f>STOCK!H1134</f>
        <v>0</v>
      </c>
      <c r="H659" s="30" t="e">
        <f>STOCK!#REF!</f>
        <v>#REF!</v>
      </c>
      <c r="I659" s="30">
        <f>STOCK!I1134</f>
        <v>0</v>
      </c>
      <c r="J659" s="30">
        <f>STOCK!J1134</f>
        <v>0</v>
      </c>
      <c r="K659" s="30" t="e">
        <f>STOCK!#REF!</f>
        <v>#REF!</v>
      </c>
      <c r="L659" s="30">
        <f>STOCK!K1134</f>
        <v>0</v>
      </c>
      <c r="U659" s="30">
        <v>1</v>
      </c>
      <c r="V659" s="30">
        <f>STOCK!O1134</f>
        <v>0</v>
      </c>
      <c r="X659" s="30">
        <v>0</v>
      </c>
      <c r="Y659" s="30">
        <f t="shared" si="12"/>
        <v>0</v>
      </c>
      <c r="AG659" s="30">
        <f>STOCK!A1134</f>
        <v>0</v>
      </c>
      <c r="AI659" s="30">
        <v>0</v>
      </c>
    </row>
    <row r="660" spans="1:35" x14ac:dyDescent="0.15">
      <c r="A660" s="30">
        <f>STOCK!C1135</f>
        <v>0</v>
      </c>
      <c r="B660" s="30">
        <f>STOCK!D1135</f>
        <v>0</v>
      </c>
      <c r="C660" s="30">
        <f>STOCK!E1135</f>
        <v>0</v>
      </c>
      <c r="D660" s="30">
        <f>STOCK!F1135</f>
        <v>0</v>
      </c>
      <c r="E660" s="30">
        <f>STOCK!G1135</f>
        <v>0</v>
      </c>
      <c r="F660" s="30" t="e">
        <f>STOCK!#REF!</f>
        <v>#REF!</v>
      </c>
      <c r="G660" s="30">
        <f>STOCK!H1135</f>
        <v>0</v>
      </c>
      <c r="H660" s="30" t="e">
        <f>STOCK!#REF!</f>
        <v>#REF!</v>
      </c>
      <c r="I660" s="30">
        <f>STOCK!I1135</f>
        <v>0</v>
      </c>
      <c r="J660" s="30">
        <f>STOCK!J1135</f>
        <v>0</v>
      </c>
      <c r="K660" s="30" t="e">
        <f>STOCK!#REF!</f>
        <v>#REF!</v>
      </c>
      <c r="L660" s="30">
        <f>STOCK!K1135</f>
        <v>0</v>
      </c>
      <c r="U660" s="30">
        <v>1</v>
      </c>
      <c r="V660" s="30">
        <f>STOCK!O1135</f>
        <v>0</v>
      </c>
      <c r="X660" s="30">
        <v>0</v>
      </c>
      <c r="Y660" s="30">
        <f t="shared" si="12"/>
        <v>0</v>
      </c>
      <c r="AG660" s="30">
        <f>STOCK!A1135</f>
        <v>0</v>
      </c>
      <c r="AI660" s="30">
        <v>0</v>
      </c>
    </row>
    <row r="661" spans="1:35" x14ac:dyDescent="0.15">
      <c r="A661" s="30">
        <f>STOCK!C1136</f>
        <v>0</v>
      </c>
      <c r="B661" s="30">
        <f>STOCK!D1136</f>
        <v>0</v>
      </c>
      <c r="C661" s="30">
        <f>STOCK!E1136</f>
        <v>0</v>
      </c>
      <c r="D661" s="30">
        <f>STOCK!F1136</f>
        <v>0</v>
      </c>
      <c r="E661" s="30">
        <f>STOCK!G1136</f>
        <v>0</v>
      </c>
      <c r="F661" s="30" t="e">
        <f>STOCK!#REF!</f>
        <v>#REF!</v>
      </c>
      <c r="G661" s="30">
        <f>STOCK!H1136</f>
        <v>0</v>
      </c>
      <c r="H661" s="30" t="e">
        <f>STOCK!#REF!</f>
        <v>#REF!</v>
      </c>
      <c r="I661" s="30">
        <f>STOCK!I1136</f>
        <v>0</v>
      </c>
      <c r="J661" s="30">
        <f>STOCK!J1136</f>
        <v>0</v>
      </c>
      <c r="K661" s="30" t="e">
        <f>STOCK!#REF!</f>
        <v>#REF!</v>
      </c>
      <c r="L661" s="30">
        <f>STOCK!K1136</f>
        <v>0</v>
      </c>
      <c r="U661" s="30">
        <v>1</v>
      </c>
      <c r="V661" s="30">
        <f>STOCK!O1136</f>
        <v>0</v>
      </c>
      <c r="X661" s="30">
        <v>0</v>
      </c>
      <c r="Y661" s="30">
        <f t="shared" si="12"/>
        <v>0</v>
      </c>
      <c r="AG661" s="30">
        <f>STOCK!A1136</f>
        <v>0</v>
      </c>
      <c r="AI661" s="30">
        <v>0</v>
      </c>
    </row>
    <row r="662" spans="1:35" x14ac:dyDescent="0.15">
      <c r="A662" s="30">
        <f>STOCK!C1137</f>
        <v>0</v>
      </c>
      <c r="B662" s="30">
        <f>STOCK!D1137</f>
        <v>0</v>
      </c>
      <c r="C662" s="30">
        <f>STOCK!E1137</f>
        <v>0</v>
      </c>
      <c r="D662" s="30">
        <f>STOCK!F1137</f>
        <v>0</v>
      </c>
      <c r="E662" s="30">
        <f>STOCK!G1137</f>
        <v>0</v>
      </c>
      <c r="F662" s="30" t="e">
        <f>STOCK!#REF!</f>
        <v>#REF!</v>
      </c>
      <c r="G662" s="30">
        <f>STOCK!H1137</f>
        <v>0</v>
      </c>
      <c r="H662" s="30" t="e">
        <f>STOCK!#REF!</f>
        <v>#REF!</v>
      </c>
      <c r="I662" s="30">
        <f>STOCK!I1137</f>
        <v>0</v>
      </c>
      <c r="J662" s="30">
        <f>STOCK!J1137</f>
        <v>0</v>
      </c>
      <c r="K662" s="30" t="e">
        <f>STOCK!#REF!</f>
        <v>#REF!</v>
      </c>
      <c r="L662" s="30">
        <f>STOCK!K1137</f>
        <v>0</v>
      </c>
      <c r="U662" s="30">
        <v>1</v>
      </c>
      <c r="V662" s="30">
        <f>STOCK!O1137</f>
        <v>0</v>
      </c>
      <c r="X662" s="30">
        <v>0</v>
      </c>
      <c r="Y662" s="30">
        <f t="shared" si="12"/>
        <v>0</v>
      </c>
      <c r="AG662" s="30">
        <f>STOCK!A1137</f>
        <v>0</v>
      </c>
      <c r="AI662" s="30">
        <v>0</v>
      </c>
    </row>
    <row r="663" spans="1:35" x14ac:dyDescent="0.15">
      <c r="A663" s="30">
        <f>STOCK!C1138</f>
        <v>0</v>
      </c>
      <c r="B663" s="30">
        <f>STOCK!D1138</f>
        <v>0</v>
      </c>
      <c r="C663" s="30">
        <f>STOCK!E1138</f>
        <v>0</v>
      </c>
      <c r="D663" s="30">
        <f>STOCK!F1138</f>
        <v>0</v>
      </c>
      <c r="E663" s="30">
        <f>STOCK!G1138</f>
        <v>0</v>
      </c>
      <c r="F663" s="30" t="e">
        <f>STOCK!#REF!</f>
        <v>#REF!</v>
      </c>
      <c r="G663" s="30">
        <f>STOCK!H1138</f>
        <v>0</v>
      </c>
      <c r="H663" s="30" t="e">
        <f>STOCK!#REF!</f>
        <v>#REF!</v>
      </c>
      <c r="I663" s="30">
        <f>STOCK!I1138</f>
        <v>0</v>
      </c>
      <c r="J663" s="30">
        <f>STOCK!J1138</f>
        <v>0</v>
      </c>
      <c r="K663" s="30" t="e">
        <f>STOCK!#REF!</f>
        <v>#REF!</v>
      </c>
      <c r="L663" s="30">
        <f>STOCK!K1138</f>
        <v>0</v>
      </c>
      <c r="U663" s="30">
        <v>1</v>
      </c>
      <c r="V663" s="30">
        <f>STOCK!O1138</f>
        <v>0</v>
      </c>
      <c r="X663" s="30">
        <v>0</v>
      </c>
      <c r="Y663" s="30">
        <f t="shared" si="12"/>
        <v>0</v>
      </c>
      <c r="AG663" s="30">
        <f>STOCK!A1138</f>
        <v>0</v>
      </c>
      <c r="AI663" s="30">
        <v>0</v>
      </c>
    </row>
    <row r="664" spans="1:35" x14ac:dyDescent="0.15">
      <c r="A664" s="30">
        <f>STOCK!C1139</f>
        <v>0</v>
      </c>
      <c r="B664" s="30">
        <f>STOCK!D1139</f>
        <v>0</v>
      </c>
      <c r="C664" s="30">
        <f>STOCK!E1139</f>
        <v>0</v>
      </c>
      <c r="D664" s="30">
        <f>STOCK!F1139</f>
        <v>0</v>
      </c>
      <c r="E664" s="30">
        <f>STOCK!G1139</f>
        <v>0</v>
      </c>
      <c r="F664" s="30" t="e">
        <f>STOCK!#REF!</f>
        <v>#REF!</v>
      </c>
      <c r="G664" s="30">
        <f>STOCK!H1139</f>
        <v>0</v>
      </c>
      <c r="H664" s="30" t="e">
        <f>STOCK!#REF!</f>
        <v>#REF!</v>
      </c>
      <c r="I664" s="30">
        <f>STOCK!I1139</f>
        <v>0</v>
      </c>
      <c r="J664" s="30">
        <f>STOCK!J1139</f>
        <v>0</v>
      </c>
      <c r="K664" s="30" t="e">
        <f>STOCK!#REF!</f>
        <v>#REF!</v>
      </c>
      <c r="L664" s="30">
        <f>STOCK!K1139</f>
        <v>0</v>
      </c>
      <c r="U664" s="30">
        <v>1</v>
      </c>
      <c r="V664" s="30">
        <f>STOCK!O1139</f>
        <v>0</v>
      </c>
      <c r="X664" s="30">
        <v>0</v>
      </c>
      <c r="Y664" s="30">
        <f t="shared" si="12"/>
        <v>0</v>
      </c>
      <c r="AG664" s="30">
        <f>STOCK!A1139</f>
        <v>0</v>
      </c>
      <c r="AI664" s="30">
        <v>0</v>
      </c>
    </row>
    <row r="665" spans="1:35" x14ac:dyDescent="0.15">
      <c r="A665" s="30">
        <f>STOCK!C1140</f>
        <v>0</v>
      </c>
      <c r="B665" s="30">
        <f>STOCK!D1140</f>
        <v>0</v>
      </c>
      <c r="C665" s="30">
        <f>STOCK!E1140</f>
        <v>0</v>
      </c>
      <c r="D665" s="30">
        <f>STOCK!F1140</f>
        <v>0</v>
      </c>
      <c r="E665" s="30">
        <f>STOCK!G1140</f>
        <v>0</v>
      </c>
      <c r="F665" s="30" t="e">
        <f>STOCK!#REF!</f>
        <v>#REF!</v>
      </c>
      <c r="G665" s="30">
        <f>STOCK!H1140</f>
        <v>0</v>
      </c>
      <c r="H665" s="30" t="e">
        <f>STOCK!#REF!</f>
        <v>#REF!</v>
      </c>
      <c r="I665" s="30">
        <f>STOCK!I1140</f>
        <v>0</v>
      </c>
      <c r="J665" s="30">
        <f>STOCK!J1140</f>
        <v>0</v>
      </c>
      <c r="K665" s="30" t="e">
        <f>STOCK!#REF!</f>
        <v>#REF!</v>
      </c>
      <c r="L665" s="30">
        <f>STOCK!K1140</f>
        <v>0</v>
      </c>
      <c r="U665" s="30">
        <v>1</v>
      </c>
      <c r="V665" s="30">
        <f>STOCK!O1140</f>
        <v>0</v>
      </c>
      <c r="X665" s="30">
        <v>0</v>
      </c>
      <c r="Y665" s="30">
        <f t="shared" si="12"/>
        <v>0</v>
      </c>
      <c r="AG665" s="30">
        <f>STOCK!A1140</f>
        <v>0</v>
      </c>
      <c r="AI665" s="30">
        <v>0</v>
      </c>
    </row>
    <row r="666" spans="1:35" x14ac:dyDescent="0.15">
      <c r="A666" s="30">
        <f>STOCK!C1141</f>
        <v>0</v>
      </c>
      <c r="B666" s="30">
        <f>STOCK!D1141</f>
        <v>0</v>
      </c>
      <c r="C666" s="30">
        <f>STOCK!E1141</f>
        <v>0</v>
      </c>
      <c r="D666" s="30">
        <f>STOCK!F1141</f>
        <v>0</v>
      </c>
      <c r="E666" s="30">
        <f>STOCK!G1141</f>
        <v>0</v>
      </c>
      <c r="F666" s="30" t="e">
        <f>STOCK!#REF!</f>
        <v>#REF!</v>
      </c>
      <c r="G666" s="30">
        <f>STOCK!H1141</f>
        <v>0</v>
      </c>
      <c r="H666" s="30" t="e">
        <f>STOCK!#REF!</f>
        <v>#REF!</v>
      </c>
      <c r="I666" s="30">
        <f>STOCK!I1141</f>
        <v>0</v>
      </c>
      <c r="J666" s="30">
        <f>STOCK!J1141</f>
        <v>0</v>
      </c>
      <c r="K666" s="30" t="e">
        <f>STOCK!#REF!</f>
        <v>#REF!</v>
      </c>
      <c r="L666" s="30">
        <f>STOCK!K1141</f>
        <v>0</v>
      </c>
      <c r="U666" s="30">
        <v>1</v>
      </c>
      <c r="V666" s="30">
        <f>STOCK!O1141</f>
        <v>0</v>
      </c>
      <c r="X666" s="30">
        <v>0</v>
      </c>
      <c r="Y666" s="30">
        <f t="shared" si="12"/>
        <v>0</v>
      </c>
      <c r="AG666" s="30">
        <f>STOCK!A1141</f>
        <v>0</v>
      </c>
      <c r="AI666" s="30">
        <v>0</v>
      </c>
    </row>
    <row r="667" spans="1:35" x14ac:dyDescent="0.15">
      <c r="A667" s="30">
        <f>STOCK!C1142</f>
        <v>0</v>
      </c>
      <c r="B667" s="30">
        <f>STOCK!D1142</f>
        <v>0</v>
      </c>
      <c r="C667" s="30">
        <f>STOCK!E1142</f>
        <v>0</v>
      </c>
      <c r="D667" s="30">
        <f>STOCK!F1142</f>
        <v>0</v>
      </c>
      <c r="E667" s="30">
        <f>STOCK!G1142</f>
        <v>0</v>
      </c>
      <c r="F667" s="30" t="e">
        <f>STOCK!#REF!</f>
        <v>#REF!</v>
      </c>
      <c r="G667" s="30">
        <f>STOCK!H1142</f>
        <v>0</v>
      </c>
      <c r="H667" s="30" t="e">
        <f>STOCK!#REF!</f>
        <v>#REF!</v>
      </c>
      <c r="I667" s="30">
        <f>STOCK!I1142</f>
        <v>0</v>
      </c>
      <c r="J667" s="30">
        <f>STOCK!J1142</f>
        <v>0</v>
      </c>
      <c r="K667" s="30" t="e">
        <f>STOCK!#REF!</f>
        <v>#REF!</v>
      </c>
      <c r="L667" s="30">
        <f>STOCK!K1142</f>
        <v>0</v>
      </c>
      <c r="U667" s="30">
        <v>1</v>
      </c>
      <c r="V667" s="30">
        <f>STOCK!O1142</f>
        <v>0</v>
      </c>
      <c r="X667" s="30">
        <v>0</v>
      </c>
      <c r="Y667" s="30">
        <f t="shared" si="12"/>
        <v>0</v>
      </c>
      <c r="AG667" s="30">
        <f>STOCK!A1142</f>
        <v>0</v>
      </c>
      <c r="AI667" s="30">
        <v>0</v>
      </c>
    </row>
    <row r="668" spans="1:35" x14ac:dyDescent="0.15">
      <c r="A668" s="30">
        <f>STOCK!C1143</f>
        <v>0</v>
      </c>
      <c r="B668" s="30">
        <f>STOCK!D1143</f>
        <v>0</v>
      </c>
      <c r="C668" s="30">
        <f>STOCK!E1143</f>
        <v>0</v>
      </c>
      <c r="D668" s="30">
        <f>STOCK!F1143</f>
        <v>0</v>
      </c>
      <c r="E668" s="30">
        <f>STOCK!G1143</f>
        <v>0</v>
      </c>
      <c r="F668" s="30" t="e">
        <f>STOCK!#REF!</f>
        <v>#REF!</v>
      </c>
      <c r="G668" s="30">
        <f>STOCK!H1143</f>
        <v>0</v>
      </c>
      <c r="H668" s="30" t="e">
        <f>STOCK!#REF!</f>
        <v>#REF!</v>
      </c>
      <c r="I668" s="30">
        <f>STOCK!I1143</f>
        <v>0</v>
      </c>
      <c r="J668" s="30">
        <f>STOCK!J1143</f>
        <v>0</v>
      </c>
      <c r="K668" s="30" t="e">
        <f>STOCK!#REF!</f>
        <v>#REF!</v>
      </c>
      <c r="L668" s="30">
        <f>STOCK!K1143</f>
        <v>0</v>
      </c>
      <c r="U668" s="30">
        <v>1</v>
      </c>
      <c r="V668" s="30">
        <f>STOCK!O1143</f>
        <v>0</v>
      </c>
      <c r="X668" s="30">
        <v>0</v>
      </c>
      <c r="Y668" s="30">
        <f t="shared" si="12"/>
        <v>0</v>
      </c>
      <c r="AG668" s="30">
        <f>STOCK!A1143</f>
        <v>0</v>
      </c>
      <c r="AI668" s="30">
        <v>0</v>
      </c>
    </row>
    <row r="669" spans="1:35" x14ac:dyDescent="0.15">
      <c r="A669" s="30">
        <f>STOCK!C1144</f>
        <v>0</v>
      </c>
      <c r="B669" s="30">
        <f>STOCK!D1144</f>
        <v>0</v>
      </c>
      <c r="C669" s="30">
        <f>STOCK!E1144</f>
        <v>0</v>
      </c>
      <c r="D669" s="30">
        <f>STOCK!F1144</f>
        <v>0</v>
      </c>
      <c r="E669" s="30">
        <f>STOCK!G1144</f>
        <v>0</v>
      </c>
      <c r="F669" s="30" t="e">
        <f>STOCK!#REF!</f>
        <v>#REF!</v>
      </c>
      <c r="G669" s="30">
        <f>STOCK!H1144</f>
        <v>0</v>
      </c>
      <c r="H669" s="30" t="e">
        <f>STOCK!#REF!</f>
        <v>#REF!</v>
      </c>
      <c r="I669" s="30">
        <f>STOCK!I1144</f>
        <v>0</v>
      </c>
      <c r="J669" s="30">
        <f>STOCK!J1144</f>
        <v>0</v>
      </c>
      <c r="K669" s="30" t="e">
        <f>STOCK!#REF!</f>
        <v>#REF!</v>
      </c>
      <c r="L669" s="30">
        <f>STOCK!K1144</f>
        <v>0</v>
      </c>
      <c r="U669" s="30">
        <v>1</v>
      </c>
      <c r="V669" s="30">
        <f>STOCK!O1144</f>
        <v>0</v>
      </c>
      <c r="X669" s="30">
        <v>0</v>
      </c>
      <c r="Y669" s="30">
        <f t="shared" si="12"/>
        <v>0</v>
      </c>
      <c r="AG669" s="30">
        <f>STOCK!A1144</f>
        <v>0</v>
      </c>
      <c r="AI669" s="30">
        <v>0</v>
      </c>
    </row>
    <row r="670" spans="1:35" x14ac:dyDescent="0.15">
      <c r="A670" s="30">
        <f>STOCK!C1145</f>
        <v>0</v>
      </c>
      <c r="B670" s="30">
        <f>STOCK!D1145</f>
        <v>0</v>
      </c>
      <c r="C670" s="30">
        <f>STOCK!E1145</f>
        <v>0</v>
      </c>
      <c r="D670" s="30">
        <f>STOCK!F1145</f>
        <v>0</v>
      </c>
      <c r="E670" s="30">
        <f>STOCK!G1145</f>
        <v>0</v>
      </c>
      <c r="F670" s="30" t="e">
        <f>STOCK!#REF!</f>
        <v>#REF!</v>
      </c>
      <c r="G670" s="30">
        <f>STOCK!H1145</f>
        <v>0</v>
      </c>
      <c r="H670" s="30" t="e">
        <f>STOCK!#REF!</f>
        <v>#REF!</v>
      </c>
      <c r="I670" s="30">
        <f>STOCK!I1145</f>
        <v>0</v>
      </c>
      <c r="J670" s="30">
        <f>STOCK!J1145</f>
        <v>0</v>
      </c>
      <c r="K670" s="30" t="e">
        <f>STOCK!#REF!</f>
        <v>#REF!</v>
      </c>
      <c r="L670" s="30">
        <f>STOCK!K1145</f>
        <v>0</v>
      </c>
      <c r="U670" s="30">
        <v>1</v>
      </c>
      <c r="V670" s="30">
        <f>STOCK!O1145</f>
        <v>0</v>
      </c>
      <c r="X670" s="30">
        <v>0</v>
      </c>
      <c r="Y670" s="30">
        <f t="shared" si="12"/>
        <v>0</v>
      </c>
      <c r="AG670" s="30">
        <f>STOCK!A1145</f>
        <v>0</v>
      </c>
      <c r="AI670" s="30">
        <v>0</v>
      </c>
    </row>
    <row r="671" spans="1:35" x14ac:dyDescent="0.15">
      <c r="A671" s="30">
        <f>STOCK!C1146</f>
        <v>0</v>
      </c>
      <c r="B671" s="30">
        <f>STOCK!D1146</f>
        <v>0</v>
      </c>
      <c r="C671" s="30">
        <f>STOCK!E1146</f>
        <v>0</v>
      </c>
      <c r="D671" s="30">
        <f>STOCK!F1146</f>
        <v>0</v>
      </c>
      <c r="E671" s="30">
        <f>STOCK!G1146</f>
        <v>0</v>
      </c>
      <c r="F671" s="30" t="e">
        <f>STOCK!#REF!</f>
        <v>#REF!</v>
      </c>
      <c r="G671" s="30">
        <f>STOCK!H1146</f>
        <v>0</v>
      </c>
      <c r="H671" s="30" t="e">
        <f>STOCK!#REF!</f>
        <v>#REF!</v>
      </c>
      <c r="I671" s="30">
        <f>STOCK!I1146</f>
        <v>0</v>
      </c>
      <c r="J671" s="30">
        <f>STOCK!J1146</f>
        <v>0</v>
      </c>
      <c r="K671" s="30" t="e">
        <f>STOCK!#REF!</f>
        <v>#REF!</v>
      </c>
      <c r="L671" s="30">
        <f>STOCK!K1146</f>
        <v>0</v>
      </c>
      <c r="U671" s="30">
        <v>1</v>
      </c>
      <c r="V671" s="30">
        <f>STOCK!O1146</f>
        <v>0</v>
      </c>
      <c r="X671" s="30">
        <v>0</v>
      </c>
      <c r="Y671" s="30">
        <f t="shared" si="12"/>
        <v>0</v>
      </c>
      <c r="AG671" s="30">
        <f>STOCK!A1146</f>
        <v>0</v>
      </c>
      <c r="AI671" s="30">
        <v>0</v>
      </c>
    </row>
    <row r="672" spans="1:35" x14ac:dyDescent="0.15">
      <c r="A672" s="30">
        <f>STOCK!C1147</f>
        <v>0</v>
      </c>
      <c r="B672" s="30">
        <f>STOCK!D1147</f>
        <v>0</v>
      </c>
      <c r="C672" s="30">
        <f>STOCK!E1147</f>
        <v>0</v>
      </c>
      <c r="D672" s="30">
        <f>STOCK!F1147</f>
        <v>0</v>
      </c>
      <c r="E672" s="30">
        <f>STOCK!G1147</f>
        <v>0</v>
      </c>
      <c r="F672" s="30" t="e">
        <f>STOCK!#REF!</f>
        <v>#REF!</v>
      </c>
      <c r="G672" s="30">
        <f>STOCK!H1147</f>
        <v>0</v>
      </c>
      <c r="H672" s="30" t="e">
        <f>STOCK!#REF!</f>
        <v>#REF!</v>
      </c>
      <c r="I672" s="30">
        <f>STOCK!I1147</f>
        <v>0</v>
      </c>
      <c r="J672" s="30">
        <f>STOCK!J1147</f>
        <v>0</v>
      </c>
      <c r="K672" s="30" t="e">
        <f>STOCK!#REF!</f>
        <v>#REF!</v>
      </c>
      <c r="L672" s="30">
        <f>STOCK!K1147</f>
        <v>0</v>
      </c>
      <c r="U672" s="30">
        <v>1</v>
      </c>
      <c r="V672" s="30">
        <f>STOCK!O1147</f>
        <v>0</v>
      </c>
      <c r="X672" s="30">
        <v>0</v>
      </c>
      <c r="Y672" s="30">
        <f t="shared" si="12"/>
        <v>0</v>
      </c>
      <c r="AG672" s="30">
        <f>STOCK!A1147</f>
        <v>0</v>
      </c>
      <c r="AI672" s="30">
        <v>0</v>
      </c>
    </row>
    <row r="673" spans="1:35" x14ac:dyDescent="0.15">
      <c r="A673" s="30">
        <f>STOCK!C1148</f>
        <v>0</v>
      </c>
      <c r="B673" s="30">
        <f>STOCK!D1148</f>
        <v>0</v>
      </c>
      <c r="C673" s="30">
        <f>STOCK!E1148</f>
        <v>0</v>
      </c>
      <c r="D673" s="30">
        <f>STOCK!F1148</f>
        <v>0</v>
      </c>
      <c r="E673" s="30">
        <f>STOCK!G1148</f>
        <v>0</v>
      </c>
      <c r="F673" s="30" t="e">
        <f>STOCK!#REF!</f>
        <v>#REF!</v>
      </c>
      <c r="G673" s="30">
        <f>STOCK!H1148</f>
        <v>0</v>
      </c>
      <c r="H673" s="30" t="e">
        <f>STOCK!#REF!</f>
        <v>#REF!</v>
      </c>
      <c r="I673" s="30">
        <f>STOCK!I1148</f>
        <v>0</v>
      </c>
      <c r="J673" s="30">
        <f>STOCK!J1148</f>
        <v>0</v>
      </c>
      <c r="K673" s="30" t="e">
        <f>STOCK!#REF!</f>
        <v>#REF!</v>
      </c>
      <c r="L673" s="30">
        <f>STOCK!K1148</f>
        <v>0</v>
      </c>
      <c r="U673" s="30">
        <v>1</v>
      </c>
      <c r="V673" s="30">
        <f>STOCK!O1148</f>
        <v>0</v>
      </c>
      <c r="X673" s="30">
        <v>0</v>
      </c>
      <c r="Y673" s="30">
        <f t="shared" si="12"/>
        <v>0</v>
      </c>
      <c r="AG673" s="30">
        <f>STOCK!A1148</f>
        <v>0</v>
      </c>
      <c r="AI673" s="30">
        <v>0</v>
      </c>
    </row>
    <row r="674" spans="1:35" x14ac:dyDescent="0.15">
      <c r="A674" s="30">
        <f>STOCK!C1149</f>
        <v>0</v>
      </c>
      <c r="B674" s="30">
        <f>STOCK!D1149</f>
        <v>0</v>
      </c>
      <c r="C674" s="30">
        <f>STOCK!E1149</f>
        <v>0</v>
      </c>
      <c r="D674" s="30">
        <f>STOCK!F1149</f>
        <v>0</v>
      </c>
      <c r="E674" s="30">
        <f>STOCK!G1149</f>
        <v>0</v>
      </c>
      <c r="F674" s="30" t="e">
        <f>STOCK!#REF!</f>
        <v>#REF!</v>
      </c>
      <c r="G674" s="30">
        <f>STOCK!H1149</f>
        <v>0</v>
      </c>
      <c r="H674" s="30" t="e">
        <f>STOCK!#REF!</f>
        <v>#REF!</v>
      </c>
      <c r="I674" s="30">
        <f>STOCK!I1149</f>
        <v>0</v>
      </c>
      <c r="J674" s="30">
        <f>STOCK!J1149</f>
        <v>0</v>
      </c>
      <c r="K674" s="30" t="e">
        <f>STOCK!#REF!</f>
        <v>#REF!</v>
      </c>
      <c r="L674" s="30">
        <f>STOCK!K1149</f>
        <v>0</v>
      </c>
      <c r="U674" s="30">
        <v>1</v>
      </c>
      <c r="V674" s="30">
        <f>STOCK!O1149</f>
        <v>0</v>
      </c>
      <c r="X674" s="30">
        <v>0</v>
      </c>
      <c r="Y674" s="30">
        <f t="shared" si="12"/>
        <v>0</v>
      </c>
      <c r="AG674" s="30">
        <f>STOCK!A1149</f>
        <v>0</v>
      </c>
      <c r="AI674" s="30">
        <v>0</v>
      </c>
    </row>
    <row r="675" spans="1:35" x14ac:dyDescent="0.15">
      <c r="A675" s="30">
        <f>STOCK!C1150</f>
        <v>0</v>
      </c>
      <c r="B675" s="30">
        <f>STOCK!D1150</f>
        <v>0</v>
      </c>
      <c r="C675" s="30">
        <f>STOCK!E1150</f>
        <v>0</v>
      </c>
      <c r="D675" s="30">
        <f>STOCK!F1150</f>
        <v>0</v>
      </c>
      <c r="E675" s="30">
        <f>STOCK!G1150</f>
        <v>0</v>
      </c>
      <c r="F675" s="30" t="e">
        <f>STOCK!#REF!</f>
        <v>#REF!</v>
      </c>
      <c r="G675" s="30">
        <f>STOCK!H1150</f>
        <v>0</v>
      </c>
      <c r="H675" s="30" t="e">
        <f>STOCK!#REF!</f>
        <v>#REF!</v>
      </c>
      <c r="I675" s="30">
        <f>STOCK!I1150</f>
        <v>0</v>
      </c>
      <c r="J675" s="30">
        <f>STOCK!J1150</f>
        <v>0</v>
      </c>
      <c r="K675" s="30" t="e">
        <f>STOCK!#REF!</f>
        <v>#REF!</v>
      </c>
      <c r="L675" s="30">
        <f>STOCK!K1150</f>
        <v>0</v>
      </c>
      <c r="U675" s="30">
        <v>1</v>
      </c>
      <c r="V675" s="30">
        <f>STOCK!O1150</f>
        <v>0</v>
      </c>
      <c r="X675" s="30">
        <v>0</v>
      </c>
      <c r="Y675" s="30">
        <f t="shared" si="12"/>
        <v>0</v>
      </c>
      <c r="AG675" s="30">
        <f>STOCK!A1150</f>
        <v>0</v>
      </c>
      <c r="AI675" s="30">
        <v>0</v>
      </c>
    </row>
    <row r="676" spans="1:35" x14ac:dyDescent="0.15">
      <c r="A676" s="30">
        <f>STOCK!C1151</f>
        <v>0</v>
      </c>
      <c r="B676" s="30">
        <f>STOCK!D1151</f>
        <v>0</v>
      </c>
      <c r="C676" s="30">
        <f>STOCK!E1151</f>
        <v>0</v>
      </c>
      <c r="D676" s="30">
        <f>STOCK!F1151</f>
        <v>0</v>
      </c>
      <c r="E676" s="30">
        <f>STOCK!G1151</f>
        <v>0</v>
      </c>
      <c r="F676" s="30" t="e">
        <f>STOCK!#REF!</f>
        <v>#REF!</v>
      </c>
      <c r="G676" s="30">
        <f>STOCK!H1151</f>
        <v>0</v>
      </c>
      <c r="H676" s="30" t="e">
        <f>STOCK!#REF!</f>
        <v>#REF!</v>
      </c>
      <c r="I676" s="30">
        <f>STOCK!I1151</f>
        <v>0</v>
      </c>
      <c r="J676" s="30">
        <f>STOCK!J1151</f>
        <v>0</v>
      </c>
      <c r="K676" s="30" t="e">
        <f>STOCK!#REF!</f>
        <v>#REF!</v>
      </c>
      <c r="L676" s="30">
        <f>STOCK!K1151</f>
        <v>0</v>
      </c>
      <c r="U676" s="30">
        <v>1</v>
      </c>
      <c r="V676" s="30">
        <f>STOCK!O1151</f>
        <v>0</v>
      </c>
      <c r="X676" s="30">
        <v>0</v>
      </c>
      <c r="Y676" s="30">
        <f t="shared" si="12"/>
        <v>0</v>
      </c>
      <c r="AG676" s="30">
        <f>STOCK!A1151</f>
        <v>0</v>
      </c>
      <c r="AI676" s="30">
        <v>0</v>
      </c>
    </row>
    <row r="677" spans="1:35" x14ac:dyDescent="0.15">
      <c r="A677" s="30">
        <f>STOCK!C1152</f>
        <v>0</v>
      </c>
      <c r="B677" s="30">
        <f>STOCK!D1152</f>
        <v>0</v>
      </c>
      <c r="C677" s="30">
        <f>STOCK!E1152</f>
        <v>0</v>
      </c>
      <c r="D677" s="30">
        <f>STOCK!F1152</f>
        <v>0</v>
      </c>
      <c r="E677" s="30">
        <f>STOCK!G1152</f>
        <v>0</v>
      </c>
      <c r="F677" s="30" t="e">
        <f>STOCK!#REF!</f>
        <v>#REF!</v>
      </c>
      <c r="G677" s="30">
        <f>STOCK!H1152</f>
        <v>0</v>
      </c>
      <c r="H677" s="30" t="e">
        <f>STOCK!#REF!</f>
        <v>#REF!</v>
      </c>
      <c r="I677" s="30">
        <f>STOCK!I1152</f>
        <v>0</v>
      </c>
      <c r="J677" s="30">
        <f>STOCK!J1152</f>
        <v>0</v>
      </c>
      <c r="K677" s="30" t="e">
        <f>STOCK!#REF!</f>
        <v>#REF!</v>
      </c>
      <c r="L677" s="30">
        <f>STOCK!K1152</f>
        <v>0</v>
      </c>
      <c r="U677" s="30">
        <v>1</v>
      </c>
      <c r="V677" s="30">
        <f>STOCK!O1152</f>
        <v>0</v>
      </c>
      <c r="X677" s="30">
        <v>0</v>
      </c>
      <c r="Y677" s="30">
        <f t="shared" si="12"/>
        <v>0</v>
      </c>
      <c r="AG677" s="30">
        <f>STOCK!A1152</f>
        <v>0</v>
      </c>
      <c r="AI677" s="30">
        <v>0</v>
      </c>
    </row>
    <row r="678" spans="1:35" x14ac:dyDescent="0.15">
      <c r="A678" s="30">
        <f>STOCK!C1153</f>
        <v>0</v>
      </c>
      <c r="B678" s="30">
        <f>STOCK!D1153</f>
        <v>0</v>
      </c>
      <c r="C678" s="30">
        <f>STOCK!E1153</f>
        <v>0</v>
      </c>
      <c r="D678" s="30">
        <f>STOCK!F1153</f>
        <v>0</v>
      </c>
      <c r="E678" s="30">
        <f>STOCK!G1153</f>
        <v>0</v>
      </c>
      <c r="F678" s="30" t="e">
        <f>STOCK!#REF!</f>
        <v>#REF!</v>
      </c>
      <c r="G678" s="30">
        <f>STOCK!H1153</f>
        <v>0</v>
      </c>
      <c r="H678" s="30" t="e">
        <f>STOCK!#REF!</f>
        <v>#REF!</v>
      </c>
      <c r="I678" s="30">
        <f>STOCK!I1153</f>
        <v>0</v>
      </c>
      <c r="J678" s="30">
        <f>STOCK!J1153</f>
        <v>0</v>
      </c>
      <c r="K678" s="30" t="e">
        <f>STOCK!#REF!</f>
        <v>#REF!</v>
      </c>
      <c r="L678" s="30">
        <f>STOCK!K1153</f>
        <v>0</v>
      </c>
      <c r="U678" s="30">
        <v>1</v>
      </c>
      <c r="V678" s="30">
        <f>STOCK!O1153</f>
        <v>0</v>
      </c>
      <c r="X678" s="30">
        <v>0</v>
      </c>
      <c r="Y678" s="30">
        <f t="shared" si="12"/>
        <v>0</v>
      </c>
      <c r="AG678" s="30">
        <f>STOCK!A1153</f>
        <v>0</v>
      </c>
      <c r="AI678" s="30">
        <v>0</v>
      </c>
    </row>
    <row r="679" spans="1:35" x14ac:dyDescent="0.15">
      <c r="A679" s="30">
        <f>STOCK!C1154</f>
        <v>0</v>
      </c>
      <c r="B679" s="30">
        <f>STOCK!D1154</f>
        <v>0</v>
      </c>
      <c r="C679" s="30">
        <f>STOCK!E1154</f>
        <v>0</v>
      </c>
      <c r="D679" s="30">
        <f>STOCK!F1154</f>
        <v>0</v>
      </c>
      <c r="E679" s="30">
        <f>STOCK!G1154</f>
        <v>0</v>
      </c>
      <c r="F679" s="30" t="e">
        <f>STOCK!#REF!</f>
        <v>#REF!</v>
      </c>
      <c r="G679" s="30">
        <f>STOCK!H1154</f>
        <v>0</v>
      </c>
      <c r="H679" s="30" t="e">
        <f>STOCK!#REF!</f>
        <v>#REF!</v>
      </c>
      <c r="I679" s="30">
        <f>STOCK!I1154</f>
        <v>0</v>
      </c>
      <c r="J679" s="30">
        <f>STOCK!J1154</f>
        <v>0</v>
      </c>
      <c r="K679" s="30" t="e">
        <f>STOCK!#REF!</f>
        <v>#REF!</v>
      </c>
      <c r="L679" s="30">
        <f>STOCK!K1154</f>
        <v>0</v>
      </c>
      <c r="U679" s="30">
        <v>1</v>
      </c>
      <c r="V679" s="30">
        <f>STOCK!O1154</f>
        <v>0</v>
      </c>
      <c r="X679" s="30">
        <v>0</v>
      </c>
      <c r="Y679" s="30">
        <f t="shared" si="12"/>
        <v>0</v>
      </c>
      <c r="AG679" s="30">
        <f>STOCK!A1154</f>
        <v>0</v>
      </c>
      <c r="AI679" s="30">
        <v>0</v>
      </c>
    </row>
    <row r="680" spans="1:35" x14ac:dyDescent="0.15">
      <c r="A680" s="30">
        <f>STOCK!C1155</f>
        <v>0</v>
      </c>
      <c r="B680" s="30">
        <f>STOCK!D1155</f>
        <v>0</v>
      </c>
      <c r="C680" s="30">
        <f>STOCK!E1155</f>
        <v>0</v>
      </c>
      <c r="D680" s="30">
        <f>STOCK!F1155</f>
        <v>0</v>
      </c>
      <c r="E680" s="30">
        <f>STOCK!G1155</f>
        <v>0</v>
      </c>
      <c r="F680" s="30" t="e">
        <f>STOCK!#REF!</f>
        <v>#REF!</v>
      </c>
      <c r="G680" s="30">
        <f>STOCK!H1155</f>
        <v>0</v>
      </c>
      <c r="H680" s="30" t="e">
        <f>STOCK!#REF!</f>
        <v>#REF!</v>
      </c>
      <c r="I680" s="30">
        <f>STOCK!I1155</f>
        <v>0</v>
      </c>
      <c r="J680" s="30">
        <f>STOCK!J1155</f>
        <v>0</v>
      </c>
      <c r="K680" s="30" t="e">
        <f>STOCK!#REF!</f>
        <v>#REF!</v>
      </c>
      <c r="L680" s="30">
        <f>STOCK!K1155</f>
        <v>0</v>
      </c>
      <c r="U680" s="30">
        <v>1</v>
      </c>
      <c r="V680" s="30">
        <f>STOCK!O1155</f>
        <v>0</v>
      </c>
      <c r="X680" s="30">
        <v>0</v>
      </c>
      <c r="Y680" s="30">
        <f t="shared" si="12"/>
        <v>0</v>
      </c>
      <c r="AG680" s="30">
        <f>STOCK!A1155</f>
        <v>0</v>
      </c>
      <c r="AI680" s="30">
        <v>0</v>
      </c>
    </row>
    <row r="681" spans="1:35" x14ac:dyDescent="0.15">
      <c r="A681" s="30">
        <f>STOCK!C1156</f>
        <v>0</v>
      </c>
      <c r="B681" s="30">
        <f>STOCK!D1156</f>
        <v>0</v>
      </c>
      <c r="C681" s="30">
        <f>STOCK!E1156</f>
        <v>0</v>
      </c>
      <c r="D681" s="30">
        <f>STOCK!F1156</f>
        <v>0</v>
      </c>
      <c r="E681" s="30">
        <f>STOCK!G1156</f>
        <v>0</v>
      </c>
      <c r="F681" s="30" t="e">
        <f>STOCK!#REF!</f>
        <v>#REF!</v>
      </c>
      <c r="G681" s="30">
        <f>STOCK!H1156</f>
        <v>0</v>
      </c>
      <c r="H681" s="30" t="e">
        <f>STOCK!#REF!</f>
        <v>#REF!</v>
      </c>
      <c r="I681" s="30">
        <f>STOCK!I1156</f>
        <v>0</v>
      </c>
      <c r="J681" s="30">
        <f>STOCK!J1156</f>
        <v>0</v>
      </c>
      <c r="K681" s="30" t="e">
        <f>STOCK!#REF!</f>
        <v>#REF!</v>
      </c>
      <c r="L681" s="30">
        <f>STOCK!K1156</f>
        <v>0</v>
      </c>
      <c r="U681" s="30">
        <v>1</v>
      </c>
      <c r="V681" s="30">
        <f>STOCK!O1156</f>
        <v>0</v>
      </c>
      <c r="X681" s="30">
        <v>0</v>
      </c>
      <c r="Y681" s="30">
        <f t="shared" si="12"/>
        <v>0</v>
      </c>
      <c r="AG681" s="30">
        <f>STOCK!A1156</f>
        <v>0</v>
      </c>
      <c r="AI681" s="30">
        <v>0</v>
      </c>
    </row>
    <row r="682" spans="1:35" x14ac:dyDescent="0.15">
      <c r="A682" s="30">
        <f>STOCK!C1157</f>
        <v>0</v>
      </c>
      <c r="B682" s="30">
        <f>STOCK!D1157</f>
        <v>0</v>
      </c>
      <c r="C682" s="30">
        <f>STOCK!E1157</f>
        <v>0</v>
      </c>
      <c r="D682" s="30">
        <f>STOCK!F1157</f>
        <v>0</v>
      </c>
      <c r="E682" s="30">
        <f>STOCK!G1157</f>
        <v>0</v>
      </c>
      <c r="F682" s="30" t="e">
        <f>STOCK!#REF!</f>
        <v>#REF!</v>
      </c>
      <c r="G682" s="30">
        <f>STOCK!H1157</f>
        <v>0</v>
      </c>
      <c r="H682" s="30" t="e">
        <f>STOCK!#REF!</f>
        <v>#REF!</v>
      </c>
      <c r="I682" s="30">
        <f>STOCK!I1157</f>
        <v>0</v>
      </c>
      <c r="J682" s="30">
        <f>STOCK!J1157</f>
        <v>0</v>
      </c>
      <c r="K682" s="30" t="e">
        <f>STOCK!#REF!</f>
        <v>#REF!</v>
      </c>
      <c r="L682" s="30">
        <f>STOCK!K1157</f>
        <v>0</v>
      </c>
      <c r="U682" s="30">
        <v>1</v>
      </c>
      <c r="V682" s="30">
        <f>STOCK!O1157</f>
        <v>0</v>
      </c>
      <c r="X682" s="30">
        <v>0</v>
      </c>
      <c r="Y682" s="30">
        <f t="shared" si="12"/>
        <v>0</v>
      </c>
      <c r="AG682" s="30">
        <f>STOCK!A1157</f>
        <v>0</v>
      </c>
      <c r="AI682" s="30">
        <v>0</v>
      </c>
    </row>
    <row r="683" spans="1:35" x14ac:dyDescent="0.15">
      <c r="A683" s="30">
        <f>STOCK!C1158</f>
        <v>0</v>
      </c>
      <c r="B683" s="30">
        <f>STOCK!D1158</f>
        <v>0</v>
      </c>
      <c r="C683" s="30">
        <f>STOCK!E1158</f>
        <v>0</v>
      </c>
      <c r="D683" s="30">
        <f>STOCK!F1158</f>
        <v>0</v>
      </c>
      <c r="E683" s="30">
        <f>STOCK!G1158</f>
        <v>0</v>
      </c>
      <c r="F683" s="30" t="e">
        <f>STOCK!#REF!</f>
        <v>#REF!</v>
      </c>
      <c r="G683" s="30">
        <f>STOCK!H1158</f>
        <v>0</v>
      </c>
      <c r="H683" s="30" t="e">
        <f>STOCK!#REF!</f>
        <v>#REF!</v>
      </c>
      <c r="I683" s="30">
        <f>STOCK!I1158</f>
        <v>0</v>
      </c>
      <c r="J683" s="30">
        <f>STOCK!J1158</f>
        <v>0</v>
      </c>
      <c r="K683" s="30" t="e">
        <f>STOCK!#REF!</f>
        <v>#REF!</v>
      </c>
      <c r="L683" s="30">
        <f>STOCK!K1158</f>
        <v>0</v>
      </c>
      <c r="U683" s="30">
        <v>1</v>
      </c>
      <c r="V683" s="30">
        <f>STOCK!O1158</f>
        <v>0</v>
      </c>
      <c r="X683" s="30">
        <v>0</v>
      </c>
      <c r="Y683" s="30">
        <f t="shared" si="12"/>
        <v>0</v>
      </c>
      <c r="AG683" s="30">
        <f>STOCK!A1158</f>
        <v>0</v>
      </c>
      <c r="AI683" s="30">
        <v>0</v>
      </c>
    </row>
    <row r="684" spans="1:35" x14ac:dyDescent="0.15">
      <c r="A684" s="30">
        <f>STOCK!C1159</f>
        <v>0</v>
      </c>
      <c r="B684" s="30">
        <f>STOCK!D1159</f>
        <v>0</v>
      </c>
      <c r="C684" s="30">
        <f>STOCK!E1159</f>
        <v>0</v>
      </c>
      <c r="D684" s="30">
        <f>STOCK!F1159</f>
        <v>0</v>
      </c>
      <c r="E684" s="30">
        <f>STOCK!G1159</f>
        <v>0</v>
      </c>
      <c r="F684" s="30" t="e">
        <f>STOCK!#REF!</f>
        <v>#REF!</v>
      </c>
      <c r="G684" s="30">
        <f>STOCK!H1159</f>
        <v>0</v>
      </c>
      <c r="H684" s="30" t="e">
        <f>STOCK!#REF!</f>
        <v>#REF!</v>
      </c>
      <c r="I684" s="30">
        <f>STOCK!I1159</f>
        <v>0</v>
      </c>
      <c r="J684" s="30">
        <f>STOCK!J1159</f>
        <v>0</v>
      </c>
      <c r="K684" s="30" t="e">
        <f>STOCK!#REF!</f>
        <v>#REF!</v>
      </c>
      <c r="L684" s="30">
        <f>STOCK!K1159</f>
        <v>0</v>
      </c>
      <c r="U684" s="30">
        <v>1</v>
      </c>
      <c r="V684" s="30">
        <f>STOCK!O1159</f>
        <v>0</v>
      </c>
      <c r="X684" s="30">
        <v>0</v>
      </c>
      <c r="Y684" s="30">
        <f t="shared" si="12"/>
        <v>0</v>
      </c>
      <c r="AG684" s="30">
        <f>STOCK!A1159</f>
        <v>0</v>
      </c>
      <c r="AI684" s="30">
        <v>0</v>
      </c>
    </row>
    <row r="685" spans="1:35" x14ac:dyDescent="0.15">
      <c r="A685" s="30">
        <f>STOCK!C1160</f>
        <v>0</v>
      </c>
      <c r="B685" s="30">
        <f>STOCK!D1160</f>
        <v>0</v>
      </c>
      <c r="C685" s="30">
        <f>STOCK!E1160</f>
        <v>0</v>
      </c>
      <c r="D685" s="30">
        <f>STOCK!F1160</f>
        <v>0</v>
      </c>
      <c r="E685" s="30">
        <f>STOCK!G1160</f>
        <v>0</v>
      </c>
      <c r="F685" s="30" t="e">
        <f>STOCK!#REF!</f>
        <v>#REF!</v>
      </c>
      <c r="G685" s="30">
        <f>STOCK!H1160</f>
        <v>0</v>
      </c>
      <c r="H685" s="30" t="e">
        <f>STOCK!#REF!</f>
        <v>#REF!</v>
      </c>
      <c r="I685" s="30">
        <f>STOCK!I1160</f>
        <v>0</v>
      </c>
      <c r="J685" s="30">
        <f>STOCK!J1160</f>
        <v>0</v>
      </c>
      <c r="K685" s="30" t="e">
        <f>STOCK!#REF!</f>
        <v>#REF!</v>
      </c>
      <c r="L685" s="30">
        <f>STOCK!K1160</f>
        <v>0</v>
      </c>
      <c r="U685" s="30">
        <v>1</v>
      </c>
      <c r="V685" s="30">
        <f>STOCK!O1160</f>
        <v>0</v>
      </c>
      <c r="X685" s="30">
        <v>0</v>
      </c>
      <c r="Y685" s="30">
        <f t="shared" si="12"/>
        <v>0</v>
      </c>
      <c r="AG685" s="30">
        <f>STOCK!A1160</f>
        <v>0</v>
      </c>
      <c r="AI685" s="30">
        <v>0</v>
      </c>
    </row>
    <row r="686" spans="1:35" x14ac:dyDescent="0.15">
      <c r="A686" s="30">
        <f>STOCK!C1161</f>
        <v>0</v>
      </c>
      <c r="B686" s="30">
        <f>STOCK!D1161</f>
        <v>0</v>
      </c>
      <c r="C686" s="30">
        <f>STOCK!E1161</f>
        <v>0</v>
      </c>
      <c r="D686" s="30">
        <f>STOCK!F1161</f>
        <v>0</v>
      </c>
      <c r="E686" s="30">
        <f>STOCK!G1161</f>
        <v>0</v>
      </c>
      <c r="F686" s="30" t="e">
        <f>STOCK!#REF!</f>
        <v>#REF!</v>
      </c>
      <c r="G686" s="30">
        <f>STOCK!H1161</f>
        <v>0</v>
      </c>
      <c r="H686" s="30" t="e">
        <f>STOCK!#REF!</f>
        <v>#REF!</v>
      </c>
      <c r="I686" s="30">
        <f>STOCK!I1161</f>
        <v>0</v>
      </c>
      <c r="J686" s="30">
        <f>STOCK!J1161</f>
        <v>0</v>
      </c>
      <c r="K686" s="30" t="e">
        <f>STOCK!#REF!</f>
        <v>#REF!</v>
      </c>
      <c r="L686" s="30">
        <f>STOCK!K1161</f>
        <v>0</v>
      </c>
      <c r="U686" s="30">
        <v>1</v>
      </c>
      <c r="V686" s="30">
        <f>STOCK!O1161</f>
        <v>0</v>
      </c>
      <c r="X686" s="30">
        <v>0</v>
      </c>
      <c r="Y686" s="30">
        <f t="shared" si="12"/>
        <v>0</v>
      </c>
      <c r="AG686" s="30">
        <f>STOCK!A1161</f>
        <v>0</v>
      </c>
      <c r="AI686" s="30">
        <v>0</v>
      </c>
    </row>
    <row r="687" spans="1:35" x14ac:dyDescent="0.15">
      <c r="A687" s="30">
        <f>STOCK!C1162</f>
        <v>0</v>
      </c>
      <c r="B687" s="30">
        <f>STOCK!D1162</f>
        <v>0</v>
      </c>
      <c r="C687" s="30">
        <f>STOCK!E1162</f>
        <v>0</v>
      </c>
      <c r="D687" s="30">
        <f>STOCK!F1162</f>
        <v>0</v>
      </c>
      <c r="E687" s="30">
        <f>STOCK!G1162</f>
        <v>0</v>
      </c>
      <c r="F687" s="30" t="e">
        <f>STOCK!#REF!</f>
        <v>#REF!</v>
      </c>
      <c r="G687" s="30">
        <f>STOCK!H1162</f>
        <v>0</v>
      </c>
      <c r="H687" s="30" t="e">
        <f>STOCK!#REF!</f>
        <v>#REF!</v>
      </c>
      <c r="I687" s="30">
        <f>STOCK!I1162</f>
        <v>0</v>
      </c>
      <c r="J687" s="30">
        <f>STOCK!J1162</f>
        <v>0</v>
      </c>
      <c r="K687" s="30" t="e">
        <f>STOCK!#REF!</f>
        <v>#REF!</v>
      </c>
      <c r="L687" s="30">
        <f>STOCK!K1162</f>
        <v>0</v>
      </c>
      <c r="U687" s="30">
        <v>1</v>
      </c>
      <c r="V687" s="30">
        <f>STOCK!O1162</f>
        <v>0</v>
      </c>
      <c r="X687" s="30">
        <v>0</v>
      </c>
      <c r="Y687" s="30">
        <f t="shared" si="12"/>
        <v>0</v>
      </c>
      <c r="AG687" s="30">
        <f>STOCK!A1162</f>
        <v>0</v>
      </c>
      <c r="AI687" s="30">
        <v>0</v>
      </c>
    </row>
    <row r="688" spans="1:35" x14ac:dyDescent="0.15">
      <c r="A688" s="30">
        <f>STOCK!C1163</f>
        <v>0</v>
      </c>
      <c r="B688" s="30">
        <f>STOCK!D1163</f>
        <v>0</v>
      </c>
      <c r="C688" s="30">
        <f>STOCK!E1163</f>
        <v>0</v>
      </c>
      <c r="D688" s="30">
        <f>STOCK!F1163</f>
        <v>0</v>
      </c>
      <c r="E688" s="30">
        <f>STOCK!G1163</f>
        <v>0</v>
      </c>
      <c r="F688" s="30" t="e">
        <f>STOCK!#REF!</f>
        <v>#REF!</v>
      </c>
      <c r="G688" s="30">
        <f>STOCK!H1163</f>
        <v>0</v>
      </c>
      <c r="H688" s="30" t="e">
        <f>STOCK!#REF!</f>
        <v>#REF!</v>
      </c>
      <c r="I688" s="30">
        <f>STOCK!I1163</f>
        <v>0</v>
      </c>
      <c r="J688" s="30">
        <f>STOCK!J1163</f>
        <v>0</v>
      </c>
      <c r="K688" s="30" t="e">
        <f>STOCK!#REF!</f>
        <v>#REF!</v>
      </c>
      <c r="L688" s="30">
        <f>STOCK!K1163</f>
        <v>0</v>
      </c>
      <c r="U688" s="30">
        <v>1</v>
      </c>
      <c r="V688" s="30">
        <f>STOCK!O1163</f>
        <v>0</v>
      </c>
      <c r="X688" s="30">
        <v>0</v>
      </c>
      <c r="Y688" s="30">
        <f t="shared" si="12"/>
        <v>0</v>
      </c>
      <c r="AG688" s="30">
        <f>STOCK!A1163</f>
        <v>0</v>
      </c>
      <c r="AI688" s="30">
        <v>0</v>
      </c>
    </row>
    <row r="689" spans="1:35" x14ac:dyDescent="0.15">
      <c r="A689" s="30">
        <f>STOCK!C1164</f>
        <v>0</v>
      </c>
      <c r="B689" s="30">
        <f>STOCK!D1164</f>
        <v>0</v>
      </c>
      <c r="C689" s="30">
        <f>STOCK!E1164</f>
        <v>0</v>
      </c>
      <c r="D689" s="30">
        <f>STOCK!F1164</f>
        <v>0</v>
      </c>
      <c r="E689" s="30">
        <f>STOCK!G1164</f>
        <v>0</v>
      </c>
      <c r="F689" s="30" t="e">
        <f>STOCK!#REF!</f>
        <v>#REF!</v>
      </c>
      <c r="G689" s="30">
        <f>STOCK!H1164</f>
        <v>0</v>
      </c>
      <c r="H689" s="30" t="e">
        <f>STOCK!#REF!</f>
        <v>#REF!</v>
      </c>
      <c r="I689" s="30">
        <f>STOCK!I1164</f>
        <v>0</v>
      </c>
      <c r="J689" s="30">
        <f>STOCK!J1164</f>
        <v>0</v>
      </c>
      <c r="K689" s="30" t="e">
        <f>STOCK!#REF!</f>
        <v>#REF!</v>
      </c>
      <c r="L689" s="30">
        <f>STOCK!K1164</f>
        <v>0</v>
      </c>
      <c r="U689" s="30">
        <v>1</v>
      </c>
      <c r="V689" s="30">
        <f>STOCK!O1164</f>
        <v>0</v>
      </c>
      <c r="X689" s="30">
        <v>0</v>
      </c>
      <c r="Y689" s="30">
        <f t="shared" si="12"/>
        <v>0</v>
      </c>
      <c r="AG689" s="30">
        <f>STOCK!A1164</f>
        <v>0</v>
      </c>
      <c r="AI689" s="30">
        <v>0</v>
      </c>
    </row>
    <row r="690" spans="1:35" x14ac:dyDescent="0.15">
      <c r="A690" s="30">
        <f>STOCK!C1165</f>
        <v>0</v>
      </c>
      <c r="B690" s="30">
        <f>STOCK!D1165</f>
        <v>0</v>
      </c>
      <c r="C690" s="30">
        <f>STOCK!E1165</f>
        <v>0</v>
      </c>
      <c r="D690" s="30">
        <f>STOCK!F1165</f>
        <v>0</v>
      </c>
      <c r="E690" s="30">
        <f>STOCK!G1165</f>
        <v>0</v>
      </c>
      <c r="F690" s="30" t="e">
        <f>STOCK!#REF!</f>
        <v>#REF!</v>
      </c>
      <c r="G690" s="30">
        <f>STOCK!H1165</f>
        <v>0</v>
      </c>
      <c r="H690" s="30" t="e">
        <f>STOCK!#REF!</f>
        <v>#REF!</v>
      </c>
      <c r="I690" s="30">
        <f>STOCK!I1165</f>
        <v>0</v>
      </c>
      <c r="J690" s="30">
        <f>STOCK!J1165</f>
        <v>0</v>
      </c>
      <c r="K690" s="30" t="e">
        <f>STOCK!#REF!</f>
        <v>#REF!</v>
      </c>
      <c r="L690" s="30">
        <f>STOCK!K1165</f>
        <v>0</v>
      </c>
      <c r="U690" s="30">
        <v>1</v>
      </c>
      <c r="V690" s="30">
        <f>STOCK!O1165</f>
        <v>0</v>
      </c>
      <c r="X690" s="30">
        <v>0</v>
      </c>
      <c r="Y690" s="30">
        <f t="shared" si="12"/>
        <v>0</v>
      </c>
      <c r="AG690" s="30">
        <f>STOCK!A1165</f>
        <v>0</v>
      </c>
      <c r="AI690" s="30">
        <v>0</v>
      </c>
    </row>
    <row r="691" spans="1:35" x14ac:dyDescent="0.15">
      <c r="A691" s="30">
        <f>STOCK!C1166</f>
        <v>0</v>
      </c>
      <c r="B691" s="30">
        <f>STOCK!D1166</f>
        <v>0</v>
      </c>
      <c r="C691" s="30">
        <f>STOCK!E1166</f>
        <v>0</v>
      </c>
      <c r="D691" s="30">
        <f>STOCK!F1166</f>
        <v>0</v>
      </c>
      <c r="E691" s="30">
        <f>STOCK!G1166</f>
        <v>0</v>
      </c>
      <c r="F691" s="30" t="e">
        <f>STOCK!#REF!</f>
        <v>#REF!</v>
      </c>
      <c r="G691" s="30">
        <f>STOCK!H1166</f>
        <v>0</v>
      </c>
      <c r="H691" s="30" t="e">
        <f>STOCK!#REF!</f>
        <v>#REF!</v>
      </c>
      <c r="I691" s="30">
        <f>STOCK!I1166</f>
        <v>0</v>
      </c>
      <c r="J691" s="30">
        <f>STOCK!J1166</f>
        <v>0</v>
      </c>
      <c r="K691" s="30" t="e">
        <f>STOCK!#REF!</f>
        <v>#REF!</v>
      </c>
      <c r="L691" s="30">
        <f>STOCK!K1166</f>
        <v>0</v>
      </c>
      <c r="U691" s="30">
        <v>1</v>
      </c>
      <c r="V691" s="30">
        <f>STOCK!O1166</f>
        <v>0</v>
      </c>
      <c r="X691" s="30">
        <v>0</v>
      </c>
      <c r="Y691" s="30">
        <f t="shared" si="12"/>
        <v>0</v>
      </c>
      <c r="AG691" s="30">
        <f>STOCK!A1166</f>
        <v>0</v>
      </c>
      <c r="AI691" s="30">
        <v>0</v>
      </c>
    </row>
    <row r="692" spans="1:35" x14ac:dyDescent="0.15">
      <c r="A692" s="30">
        <f>STOCK!C1167</f>
        <v>0</v>
      </c>
      <c r="B692" s="30">
        <f>STOCK!D1167</f>
        <v>0</v>
      </c>
      <c r="C692" s="30">
        <f>STOCK!E1167</f>
        <v>0</v>
      </c>
      <c r="D692" s="30">
        <f>STOCK!F1167</f>
        <v>0</v>
      </c>
      <c r="E692" s="30">
        <f>STOCK!G1167</f>
        <v>0</v>
      </c>
      <c r="F692" s="30" t="e">
        <f>STOCK!#REF!</f>
        <v>#REF!</v>
      </c>
      <c r="G692" s="30">
        <f>STOCK!H1167</f>
        <v>0</v>
      </c>
      <c r="H692" s="30" t="e">
        <f>STOCK!#REF!</f>
        <v>#REF!</v>
      </c>
      <c r="I692" s="30">
        <f>STOCK!I1167</f>
        <v>0</v>
      </c>
      <c r="J692" s="30">
        <f>STOCK!J1167</f>
        <v>0</v>
      </c>
      <c r="K692" s="30" t="e">
        <f>STOCK!#REF!</f>
        <v>#REF!</v>
      </c>
      <c r="L692" s="30">
        <f>STOCK!K1167</f>
        <v>0</v>
      </c>
      <c r="U692" s="30">
        <v>1</v>
      </c>
      <c r="V692" s="30">
        <f>STOCK!O1167</f>
        <v>0</v>
      </c>
      <c r="X692" s="30">
        <v>0</v>
      </c>
      <c r="Y692" s="30">
        <f t="shared" si="12"/>
        <v>0</v>
      </c>
      <c r="AG692" s="30">
        <f>STOCK!A1167</f>
        <v>0</v>
      </c>
      <c r="AI692" s="30">
        <v>0</v>
      </c>
    </row>
    <row r="693" spans="1:35" x14ac:dyDescent="0.15">
      <c r="A693" s="30">
        <f>STOCK!C1168</f>
        <v>0</v>
      </c>
      <c r="B693" s="30">
        <f>STOCK!D1168</f>
        <v>0</v>
      </c>
      <c r="C693" s="30">
        <f>STOCK!E1168</f>
        <v>0</v>
      </c>
      <c r="D693" s="30">
        <f>STOCK!F1168</f>
        <v>0</v>
      </c>
      <c r="E693" s="30">
        <f>STOCK!G1168</f>
        <v>0</v>
      </c>
      <c r="F693" s="30" t="e">
        <f>STOCK!#REF!</f>
        <v>#REF!</v>
      </c>
      <c r="G693" s="30">
        <f>STOCK!H1168</f>
        <v>0</v>
      </c>
      <c r="H693" s="30" t="e">
        <f>STOCK!#REF!</f>
        <v>#REF!</v>
      </c>
      <c r="I693" s="30">
        <f>STOCK!I1168</f>
        <v>0</v>
      </c>
      <c r="J693" s="30">
        <f>STOCK!J1168</f>
        <v>0</v>
      </c>
      <c r="K693" s="30" t="e">
        <f>STOCK!#REF!</f>
        <v>#REF!</v>
      </c>
      <c r="L693" s="30">
        <f>STOCK!K1168</f>
        <v>0</v>
      </c>
      <c r="U693" s="30">
        <v>1</v>
      </c>
      <c r="V693" s="30">
        <f>STOCK!O1168</f>
        <v>0</v>
      </c>
      <c r="X693" s="30">
        <v>0</v>
      </c>
      <c r="Y693" s="30">
        <f t="shared" si="12"/>
        <v>0</v>
      </c>
      <c r="AG693" s="30">
        <f>STOCK!A1168</f>
        <v>0</v>
      </c>
      <c r="AI693" s="30">
        <v>0</v>
      </c>
    </row>
    <row r="694" spans="1:35" x14ac:dyDescent="0.15">
      <c r="A694" s="30">
        <f>STOCK!C1169</f>
        <v>0</v>
      </c>
      <c r="B694" s="30">
        <f>STOCK!D1169</f>
        <v>0</v>
      </c>
      <c r="C694" s="30">
        <f>STOCK!E1169</f>
        <v>0</v>
      </c>
      <c r="D694" s="30">
        <f>STOCK!F1169</f>
        <v>0</v>
      </c>
      <c r="E694" s="30">
        <f>STOCK!G1169</f>
        <v>0</v>
      </c>
      <c r="F694" s="30" t="e">
        <f>STOCK!#REF!</f>
        <v>#REF!</v>
      </c>
      <c r="G694" s="30">
        <f>STOCK!H1169</f>
        <v>0</v>
      </c>
      <c r="H694" s="30" t="e">
        <f>STOCK!#REF!</f>
        <v>#REF!</v>
      </c>
      <c r="I694" s="30">
        <f>STOCK!I1169</f>
        <v>0</v>
      </c>
      <c r="J694" s="30">
        <f>STOCK!J1169</f>
        <v>0</v>
      </c>
      <c r="K694" s="30" t="e">
        <f>STOCK!#REF!</f>
        <v>#REF!</v>
      </c>
      <c r="L694" s="30">
        <f>STOCK!K1169</f>
        <v>0</v>
      </c>
      <c r="U694" s="30">
        <v>1</v>
      </c>
      <c r="V694" s="30">
        <f>STOCK!O1169</f>
        <v>0</v>
      </c>
      <c r="X694" s="30">
        <v>0</v>
      </c>
      <c r="Y694" s="30">
        <f t="shared" si="12"/>
        <v>0</v>
      </c>
      <c r="AG694" s="30">
        <f>STOCK!A1169</f>
        <v>0</v>
      </c>
      <c r="AI694" s="30">
        <v>0</v>
      </c>
    </row>
    <row r="695" spans="1:35" x14ac:dyDescent="0.15">
      <c r="A695" s="30">
        <f>STOCK!C1170</f>
        <v>0</v>
      </c>
      <c r="B695" s="30">
        <f>STOCK!D1170</f>
        <v>0</v>
      </c>
      <c r="C695" s="30">
        <f>STOCK!E1170</f>
        <v>0</v>
      </c>
      <c r="D695" s="30">
        <f>STOCK!F1170</f>
        <v>0</v>
      </c>
      <c r="E695" s="30">
        <f>STOCK!G1170</f>
        <v>0</v>
      </c>
      <c r="F695" s="30" t="e">
        <f>STOCK!#REF!</f>
        <v>#REF!</v>
      </c>
      <c r="G695" s="30">
        <f>STOCK!H1170</f>
        <v>0</v>
      </c>
      <c r="H695" s="30" t="e">
        <f>STOCK!#REF!</f>
        <v>#REF!</v>
      </c>
      <c r="I695" s="30">
        <f>STOCK!I1170</f>
        <v>0</v>
      </c>
      <c r="J695" s="30">
        <f>STOCK!J1170</f>
        <v>0</v>
      </c>
      <c r="K695" s="30" t="e">
        <f>STOCK!#REF!</f>
        <v>#REF!</v>
      </c>
      <c r="L695" s="30">
        <f>STOCK!K1170</f>
        <v>0</v>
      </c>
      <c r="U695" s="30">
        <v>1</v>
      </c>
      <c r="V695" s="30">
        <f>STOCK!O1170</f>
        <v>0</v>
      </c>
      <c r="X695" s="30">
        <v>0</v>
      </c>
      <c r="Y695" s="30">
        <f t="shared" si="12"/>
        <v>0</v>
      </c>
      <c r="AG695" s="30">
        <f>STOCK!A1170</f>
        <v>0</v>
      </c>
      <c r="AI695" s="30">
        <v>0</v>
      </c>
    </row>
    <row r="696" spans="1:35" x14ac:dyDescent="0.15">
      <c r="A696" s="30">
        <f>STOCK!C1171</f>
        <v>0</v>
      </c>
      <c r="B696" s="30">
        <f>STOCK!D1171</f>
        <v>0</v>
      </c>
      <c r="C696" s="30">
        <f>STOCK!E1171</f>
        <v>0</v>
      </c>
      <c r="D696" s="30">
        <f>STOCK!F1171</f>
        <v>0</v>
      </c>
      <c r="E696" s="30">
        <f>STOCK!G1171</f>
        <v>0</v>
      </c>
      <c r="F696" s="30" t="e">
        <f>STOCK!#REF!</f>
        <v>#REF!</v>
      </c>
      <c r="G696" s="30">
        <f>STOCK!H1171</f>
        <v>0</v>
      </c>
      <c r="H696" s="30" t="e">
        <f>STOCK!#REF!</f>
        <v>#REF!</v>
      </c>
      <c r="I696" s="30">
        <f>STOCK!I1171</f>
        <v>0</v>
      </c>
      <c r="J696" s="30">
        <f>STOCK!J1171</f>
        <v>0</v>
      </c>
      <c r="K696" s="30" t="e">
        <f>STOCK!#REF!</f>
        <v>#REF!</v>
      </c>
      <c r="L696" s="30">
        <f>STOCK!K1171</f>
        <v>0</v>
      </c>
      <c r="U696" s="30">
        <v>1</v>
      </c>
      <c r="V696" s="30">
        <f>STOCK!O1171</f>
        <v>0</v>
      </c>
      <c r="X696" s="30">
        <v>0</v>
      </c>
      <c r="Y696" s="30">
        <f t="shared" si="12"/>
        <v>0</v>
      </c>
      <c r="AG696" s="30">
        <f>STOCK!A1171</f>
        <v>0</v>
      </c>
      <c r="AI696" s="30">
        <v>0</v>
      </c>
    </row>
    <row r="697" spans="1:35" x14ac:dyDescent="0.15">
      <c r="A697" s="30">
        <f>STOCK!C1172</f>
        <v>0</v>
      </c>
      <c r="B697" s="30">
        <f>STOCK!D1172</f>
        <v>0</v>
      </c>
      <c r="C697" s="30">
        <f>STOCK!E1172</f>
        <v>0</v>
      </c>
      <c r="D697" s="30">
        <f>STOCK!F1172</f>
        <v>0</v>
      </c>
      <c r="E697" s="30">
        <f>STOCK!G1172</f>
        <v>0</v>
      </c>
      <c r="F697" s="30" t="e">
        <f>STOCK!#REF!</f>
        <v>#REF!</v>
      </c>
      <c r="G697" s="30">
        <f>STOCK!H1172</f>
        <v>0</v>
      </c>
      <c r="H697" s="30" t="e">
        <f>STOCK!#REF!</f>
        <v>#REF!</v>
      </c>
      <c r="I697" s="30">
        <f>STOCK!I1172</f>
        <v>0</v>
      </c>
      <c r="J697" s="30">
        <f>STOCK!J1172</f>
        <v>0</v>
      </c>
      <c r="K697" s="30" t="e">
        <f>STOCK!#REF!</f>
        <v>#REF!</v>
      </c>
      <c r="L697" s="30">
        <f>STOCK!K1172</f>
        <v>0</v>
      </c>
      <c r="U697" s="30">
        <v>1</v>
      </c>
      <c r="V697" s="30">
        <f>STOCK!O1172</f>
        <v>0</v>
      </c>
      <c r="X697" s="30">
        <v>0</v>
      </c>
      <c r="Y697" s="30">
        <f t="shared" si="12"/>
        <v>0</v>
      </c>
      <c r="AG697" s="30">
        <f>STOCK!A1172</f>
        <v>0</v>
      </c>
      <c r="AI697" s="30">
        <v>0</v>
      </c>
    </row>
    <row r="698" spans="1:35" x14ac:dyDescent="0.15">
      <c r="A698" s="30">
        <f>STOCK!C1173</f>
        <v>0</v>
      </c>
      <c r="B698" s="30">
        <f>STOCK!D1173</f>
        <v>0</v>
      </c>
      <c r="C698" s="30">
        <f>STOCK!E1173</f>
        <v>0</v>
      </c>
      <c r="D698" s="30">
        <f>STOCK!F1173</f>
        <v>0</v>
      </c>
      <c r="E698" s="30">
        <f>STOCK!G1173</f>
        <v>0</v>
      </c>
      <c r="F698" s="30" t="e">
        <f>STOCK!#REF!</f>
        <v>#REF!</v>
      </c>
      <c r="G698" s="30">
        <f>STOCK!H1173</f>
        <v>0</v>
      </c>
      <c r="H698" s="30" t="e">
        <f>STOCK!#REF!</f>
        <v>#REF!</v>
      </c>
      <c r="I698" s="30">
        <f>STOCK!I1173</f>
        <v>0</v>
      </c>
      <c r="J698" s="30">
        <f>STOCK!J1173</f>
        <v>0</v>
      </c>
      <c r="K698" s="30" t="e">
        <f>STOCK!#REF!</f>
        <v>#REF!</v>
      </c>
      <c r="L698" s="30">
        <f>STOCK!K1173</f>
        <v>0</v>
      </c>
      <c r="U698" s="30">
        <v>1</v>
      </c>
      <c r="V698" s="30">
        <f>STOCK!O1173</f>
        <v>0</v>
      </c>
      <c r="X698" s="30">
        <v>0</v>
      </c>
      <c r="Y698" s="30">
        <f t="shared" si="12"/>
        <v>0</v>
      </c>
      <c r="AG698" s="30">
        <f>STOCK!A1173</f>
        <v>0</v>
      </c>
      <c r="AI698" s="30">
        <v>0</v>
      </c>
    </row>
    <row r="699" spans="1:35" x14ac:dyDescent="0.15">
      <c r="A699" s="30">
        <f>STOCK!C1174</f>
        <v>0</v>
      </c>
      <c r="B699" s="30">
        <f>STOCK!D1174</f>
        <v>0</v>
      </c>
      <c r="C699" s="30">
        <f>STOCK!E1174</f>
        <v>0</v>
      </c>
      <c r="D699" s="30">
        <f>STOCK!F1174</f>
        <v>0</v>
      </c>
      <c r="E699" s="30">
        <f>STOCK!G1174</f>
        <v>0</v>
      </c>
      <c r="F699" s="30" t="e">
        <f>STOCK!#REF!</f>
        <v>#REF!</v>
      </c>
      <c r="G699" s="30">
        <f>STOCK!H1174</f>
        <v>0</v>
      </c>
      <c r="H699" s="30" t="e">
        <f>STOCK!#REF!</f>
        <v>#REF!</v>
      </c>
      <c r="I699" s="30">
        <f>STOCK!I1174</f>
        <v>0</v>
      </c>
      <c r="J699" s="30">
        <f>STOCK!J1174</f>
        <v>0</v>
      </c>
      <c r="K699" s="30" t="e">
        <f>STOCK!#REF!</f>
        <v>#REF!</v>
      </c>
      <c r="L699" s="30">
        <f>STOCK!K1174</f>
        <v>0</v>
      </c>
      <c r="U699" s="30">
        <v>1</v>
      </c>
      <c r="V699" s="30">
        <f>STOCK!O1174</f>
        <v>0</v>
      </c>
      <c r="X699" s="30">
        <v>0</v>
      </c>
      <c r="Y699" s="30">
        <f t="shared" si="12"/>
        <v>0</v>
      </c>
      <c r="AG699" s="30">
        <f>STOCK!A1174</f>
        <v>0</v>
      </c>
      <c r="AI699" s="30">
        <v>0</v>
      </c>
    </row>
    <row r="700" spans="1:35" x14ac:dyDescent="0.15">
      <c r="A700" s="30">
        <f>STOCK!C1175</f>
        <v>0</v>
      </c>
      <c r="B700" s="30">
        <f>STOCK!D1175</f>
        <v>0</v>
      </c>
      <c r="C700" s="30">
        <f>STOCK!E1175</f>
        <v>0</v>
      </c>
      <c r="D700" s="30">
        <f>STOCK!F1175</f>
        <v>0</v>
      </c>
      <c r="E700" s="30">
        <f>STOCK!G1175</f>
        <v>0</v>
      </c>
      <c r="F700" s="30" t="e">
        <f>STOCK!#REF!</f>
        <v>#REF!</v>
      </c>
      <c r="G700" s="30">
        <f>STOCK!H1175</f>
        <v>0</v>
      </c>
      <c r="H700" s="30" t="e">
        <f>STOCK!#REF!</f>
        <v>#REF!</v>
      </c>
      <c r="I700" s="30">
        <f>STOCK!I1175</f>
        <v>0</v>
      </c>
      <c r="J700" s="30">
        <f>STOCK!J1175</f>
        <v>0</v>
      </c>
      <c r="K700" s="30" t="e">
        <f>STOCK!#REF!</f>
        <v>#REF!</v>
      </c>
      <c r="L700" s="30">
        <f>STOCK!K1175</f>
        <v>0</v>
      </c>
      <c r="U700" s="30">
        <v>1</v>
      </c>
      <c r="V700" s="30">
        <f>STOCK!O1175</f>
        <v>0</v>
      </c>
      <c r="X700" s="30">
        <v>0</v>
      </c>
      <c r="Y700" s="30">
        <f t="shared" si="12"/>
        <v>0</v>
      </c>
      <c r="AG700" s="30">
        <f>STOCK!A1175</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5"/>
      <c r="I2" s="195"/>
    </row>
    <row r="3" spans="1:9" s="57" customFormat="1" ht="28" x14ac:dyDescent="0.15">
      <c r="A3" s="56" t="s">
        <v>1054</v>
      </c>
      <c r="B3" s="56" t="s">
        <v>1056</v>
      </c>
      <c r="C3" s="62" t="s">
        <v>1022</v>
      </c>
      <c r="D3" s="59" t="s">
        <v>695</v>
      </c>
      <c r="E3" s="59">
        <v>1</v>
      </c>
      <c r="F3" s="59" t="s">
        <v>933</v>
      </c>
      <c r="G3" s="60" t="s">
        <v>934</v>
      </c>
      <c r="H3" s="195"/>
      <c r="I3" s="195"/>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2024-03-06T18:10:03Z</dcterms:modified>
</cp:coreProperties>
</file>